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LAN DE COMPRAS 2017" sheetId="1" r:id="rId1"/>
    <sheet name="CONSOLIDADO PLAN COMPRAS 2017" sheetId="2" r:id="rId2"/>
    <sheet name="Hoja2" sheetId="3" r:id="rId3"/>
  </sheets>
  <definedNames>
    <definedName name="_xlnm.Print_Area" localSheetId="0">'PLAN DE COMPRAS 2017'!$A$1:$E$120</definedName>
    <definedName name="_xlnm.Print_Area_1">'PLAN DE COMPRAS 2017'!$A$1:$E$120</definedName>
  </definedNames>
  <calcPr fullCalcOnLoad="1"/>
</workbook>
</file>

<file path=xl/sharedStrings.xml><?xml version="1.0" encoding="utf-8"?>
<sst xmlns="http://schemas.openxmlformats.org/spreadsheetml/2006/main" count="240" uniqueCount="147">
  <si>
    <t>INSTITUTO DEPARTAMENTAL DE TRANSITO DEL QUINDIO</t>
  </si>
  <si>
    <t xml:space="preserve"> PLAN  DE COMPRAS 2017</t>
  </si>
  <si>
    <t>CONCEPTO</t>
  </si>
  <si>
    <t>UNIDAD</t>
  </si>
  <si>
    <t>CANTIDAD</t>
  </si>
  <si>
    <t>VR. UNITARIO</t>
  </si>
  <si>
    <t>VR. TOTAL</t>
  </si>
  <si>
    <t>MATERIALES Y SUMINISTRO</t>
  </si>
  <si>
    <t xml:space="preserve">CAJAS PARA ARCHIVO </t>
  </si>
  <si>
    <t xml:space="preserve">CDS UNIDAD </t>
  </si>
  <si>
    <t>CINTA EPSON FX LX 300</t>
  </si>
  <si>
    <t xml:space="preserve">GANCHOS CLIPS </t>
  </si>
  <si>
    <t>CAJA</t>
  </si>
  <si>
    <t xml:space="preserve">GANCHOS CLIPS MARIPOSA </t>
  </si>
  <si>
    <t xml:space="preserve">GANCHOS PARA COSEDORA </t>
  </si>
  <si>
    <t xml:space="preserve">GANCHOS PARA LEGAJAR </t>
  </si>
  <si>
    <t>PAQUETE</t>
  </si>
  <si>
    <t xml:space="preserve">PAPEL BOND CARTA RESMA </t>
  </si>
  <si>
    <t>RESMA</t>
  </si>
  <si>
    <t xml:space="preserve">PAPEL BOND OFICIO RESMA </t>
  </si>
  <si>
    <t xml:space="preserve">PAPEL PARA FAX </t>
  </si>
  <si>
    <t>ROLLO</t>
  </si>
  <si>
    <t>PERFORADORA INDUSTRIAL 70 HOJAS</t>
  </si>
  <si>
    <t>SACAGANCHOS UNIDAD 12 11.712</t>
  </si>
  <si>
    <t>LAPICES MIRADO</t>
  </si>
  <si>
    <t>DOCENA</t>
  </si>
  <si>
    <t>BANDA DE CAUCHO</t>
  </si>
  <si>
    <t>BOLSA</t>
  </si>
  <si>
    <t>CARTULINA TAMAÑO OFICIO</t>
  </si>
  <si>
    <t>PAQX100</t>
  </si>
  <si>
    <t>BORRADOR DE NATA</t>
  </si>
  <si>
    <t>CAJA X 50</t>
  </si>
  <si>
    <t>MARCADOR PERMANTE</t>
  </si>
  <si>
    <t>MARCADOR BORRABLE</t>
  </si>
  <si>
    <t>CINTA TRANSPARENTE</t>
  </si>
  <si>
    <t>LIBRO RADICADOR 200 FOLIOS</t>
  </si>
  <si>
    <t>CARPETAS COLGANTES</t>
  </si>
  <si>
    <t>PEGANTE EN BARRA</t>
  </si>
  <si>
    <t>AZ OFICIO</t>
  </si>
  <si>
    <t xml:space="preserve">DISCO DVD R </t>
  </si>
  <si>
    <t>COSEDORA INDUSTRIAL 250 HOJAS</t>
  </si>
  <si>
    <t>CARPETA CELUGUIA OFICIO</t>
  </si>
  <si>
    <t>ROLLO SUMADORA</t>
  </si>
  <si>
    <t>HUELLEROS</t>
  </si>
  <si>
    <t>TINTA PARA HUELLERO</t>
  </si>
  <si>
    <t>LAPICERO</t>
  </si>
  <si>
    <t xml:space="preserve">SOBRE MANILA OFICIO </t>
  </si>
  <si>
    <t>SOBRE MANILA CARTA</t>
  </si>
  <si>
    <t>FUNDAS CD</t>
  </si>
  <si>
    <t>SUMADORA ELECTRICA</t>
  </si>
  <si>
    <t>CALCULADORA DE MANO</t>
  </si>
  <si>
    <t>BOLSA DE BASURA GRANDE</t>
  </si>
  <si>
    <t>BOMBA PARA DESTAPAR BAÑOS</t>
  </si>
  <si>
    <t>DULCEABRIGO ROJO</t>
  </si>
  <si>
    <t>METRO</t>
  </si>
  <si>
    <t>ESCUBILLON</t>
  </si>
  <si>
    <t>ESCOBA</t>
  </si>
  <si>
    <t>ESPONJA SABRAS</t>
  </si>
  <si>
    <t>JABON DETERGENTE</t>
  </si>
  <si>
    <t>LIMPIAVIDRIOS</t>
  </si>
  <si>
    <t>GALON</t>
  </si>
  <si>
    <t>LIMPIDO</t>
  </si>
  <si>
    <t>RECOGEDORES</t>
  </si>
  <si>
    <t>TRAPEADOR</t>
  </si>
  <si>
    <t>VALDE PLASTICO</t>
  </si>
  <si>
    <t>TOTAL</t>
  </si>
  <si>
    <t>SUMINISTROS Y RECARGAS</t>
  </si>
  <si>
    <t>RECARGA Tóner SAMSUNG ML 1660 (104)</t>
  </si>
  <si>
    <t>RECARGA Tóner HP 1102  (85A)</t>
  </si>
  <si>
    <t>RECARGA Tóner HP 3015N(55)</t>
  </si>
  <si>
    <t>Tóner ORIGINAL SANSUNG ML 1660</t>
  </si>
  <si>
    <t>Recarga Tóner HP1010  (12A)</t>
  </si>
  <si>
    <t>Tóner ORIGINAL HP 1102</t>
  </si>
  <si>
    <t>Tóner ORIGINAL HP 3015dN</t>
  </si>
  <si>
    <t>Tóner ORIGINAL  HP1010</t>
  </si>
  <si>
    <t>DRUM SAMSUNG ML 1660</t>
  </si>
  <si>
    <t>Toner ORIGINAL Epson L355</t>
  </si>
  <si>
    <t>DRUM HP 3015 dn</t>
  </si>
  <si>
    <t>CINTAS PARA IMPRESIÓN LICENCIAS DE Conducción Y TRANSITO</t>
  </si>
  <si>
    <t>TOTAL CINTAS Y TONER</t>
  </si>
  <si>
    <t>TOTAL MATERIALES Y SUMINISTROS</t>
  </si>
  <si>
    <t xml:space="preserve">IMPRESOS Y  PUBLICACIONES </t>
  </si>
  <si>
    <t>COMPARENDERAS</t>
  </si>
  <si>
    <t>TALONARIO</t>
  </si>
  <si>
    <t>COMPARENDERAS TRANSPORTE PUBLICO</t>
  </si>
  <si>
    <t>PLANILLAS DE ACCIDENTE</t>
  </si>
  <si>
    <t>CARTILLAS EDUCATIVAS</t>
  </si>
  <si>
    <t>VOLANTES PARA CAMPAÑAS EDUC.</t>
  </si>
  <si>
    <t>CARTILLAS PARA CEA</t>
  </si>
  <si>
    <t>ORDENES DE ENTREGA DE Vehículos</t>
  </si>
  <si>
    <t>CERTIFICADOS CENTRO DE ENSEÑANZA</t>
  </si>
  <si>
    <t>RECIBOS DE CAJA</t>
  </si>
  <si>
    <t>SEÑALIZACION</t>
  </si>
  <si>
    <t>PINTURA TRAFICO ACRILICA (BLANCA, AMARILLA)</t>
  </si>
  <si>
    <t>GALONES</t>
  </si>
  <si>
    <t>MICROESFERA</t>
  </si>
  <si>
    <t>BULTO</t>
  </si>
  <si>
    <t>AJUSTADOR</t>
  </si>
  <si>
    <t>CINTA CIERRE VIAS</t>
  </si>
  <si>
    <t>SEÑALES VERTICALES TIPO BANDERA</t>
  </si>
  <si>
    <t>SEÑALES VERTICALES TIPO PEDESTAL</t>
  </si>
  <si>
    <t>SEÑALES VERTICALES TIPO PASAVIA</t>
  </si>
  <si>
    <t>CONTRATACION</t>
  </si>
  <si>
    <t xml:space="preserve">VIGILANCIA  </t>
  </si>
  <si>
    <t>BIENESTAR SOCIAL</t>
  </si>
  <si>
    <t>COMPRA DE  COMBUSTIBLE</t>
  </si>
  <si>
    <t>SERVICIO DE CORREO CERTIFICADO</t>
  </si>
  <si>
    <t xml:space="preserve">PROGRAMA DE SEGUROS </t>
  </si>
  <si>
    <t>ESPECIES VENALES</t>
  </si>
  <si>
    <t>DOTACION EMPLEADOS</t>
  </si>
  <si>
    <t>COMPRA DE PARQUE AUTOMOTOR</t>
  </si>
  <si>
    <t>CERTIFICACION CALIDAD MECI</t>
  </si>
  <si>
    <t>CERTIFICADOS DIGITALES</t>
  </si>
  <si>
    <t>ARRENDAMIENTO EQUIPOS DE COMUNICACIÓN</t>
  </si>
  <si>
    <t>MANTENIMIENTO DE SEDE</t>
  </si>
  <si>
    <t xml:space="preserve">MANT. PREVENTIVO Y CORRECT EQUIPO DE TRANSPORTE </t>
  </si>
  <si>
    <t>MANTENIMIENTO MUEBLES Y ENSERES</t>
  </si>
  <si>
    <t>SISTEMAS</t>
  </si>
  <si>
    <t>MANTENIMIENTO Y COMPRA EQUIPOS DE COMPUTO E IMPRESORAS</t>
  </si>
  <si>
    <t>CONEXIÓN A INTERNET</t>
  </si>
  <si>
    <t>MANTENIMIENTO PAGINA WEB DE LA ENTIDAD</t>
  </si>
  <si>
    <t>MANTENIMIENTO Y ACTUALIZACION SOFTWARE</t>
  </si>
  <si>
    <t>FERNANDO BAENA VILLARREAL</t>
  </si>
  <si>
    <t xml:space="preserve">DIRECTOR GENERAL </t>
  </si>
  <si>
    <t>PLAN DE COMPRAS 2017</t>
  </si>
  <si>
    <t>DESCRIPCION</t>
  </si>
  <si>
    <t>CANT</t>
  </si>
  <si>
    <t>V/R UNIT</t>
  </si>
  <si>
    <t>V/TOTAL</t>
  </si>
  <si>
    <t>IMPRESOS Y PUBLICACIONES</t>
  </si>
  <si>
    <t>ORDENES DE ENTREGA VEHICULOS</t>
  </si>
  <si>
    <t>CINTA CIERRE DE VIAS</t>
  </si>
  <si>
    <t xml:space="preserve">CONTRATO DE VIGILANCIA  </t>
  </si>
  <si>
    <t>CONTRATO DE COMBUSTIBLE</t>
  </si>
  <si>
    <t xml:space="preserve">CONTRATO SUMINISTRO  CINTAS Y RECARGAS </t>
  </si>
  <si>
    <t>CONTRATO SERVICIO DE CORREO CERTIFICADO</t>
  </si>
  <si>
    <t>CONTRATO ESPECIES VENALES</t>
  </si>
  <si>
    <t>CONTRATO PAPELERIA Y UTILES DE OFICINA</t>
  </si>
  <si>
    <t>CONTRATO DOTACION EMPLEADOS</t>
  </si>
  <si>
    <t>CONTRATO CERTIFICACION CALIDAD MECI</t>
  </si>
  <si>
    <t>CONTRATO COMPRA EQUIPO AUTOMOTOR</t>
  </si>
  <si>
    <t>CONTRATO ARRENDAMIENTO EQUIPOS COM</t>
  </si>
  <si>
    <t>CONTRATO SUMINISTRO CERTIFICADOS DIGITALES</t>
  </si>
  <si>
    <t>MANTENIMIENTO  SEDE</t>
  </si>
  <si>
    <t>TOTAL PRESUPUESTO</t>
  </si>
  <si>
    <t>FERNADO BAENA VILLARREAL</t>
  </si>
  <si>
    <t>DIRECTOR GENERAL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</si>
</sst>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_ * #,##0.00_ ;_ * \-#,##0.00_ ;_ * \-??_ ;_ @_ "/>
    <numFmt numFmtId="167" formatCode="_ * #,##0_ ;_ * \-#,##0_ ;_ * \-??_ ;_ @_ "/>
    <numFmt numFmtId="168" formatCode="#,##0;[RED]#,##0"/>
    <numFmt numFmtId="169" formatCode="#,##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right"/>
      <protection/>
    </xf>
    <xf numFmtId="164" fontId="2" fillId="0" borderId="0" xfId="20" applyFont="1" applyAlignment="1">
      <alignment horizontal="right"/>
      <protection/>
    </xf>
    <xf numFmtId="164" fontId="4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center"/>
      <protection/>
    </xf>
    <xf numFmtId="164" fontId="6" fillId="0" borderId="1" xfId="20" applyFont="1" applyBorder="1">
      <alignment/>
      <protection/>
    </xf>
    <xf numFmtId="164" fontId="6" fillId="0" borderId="1" xfId="20" applyFont="1" applyBorder="1" applyAlignment="1">
      <alignment horizontal="center"/>
      <protection/>
    </xf>
    <xf numFmtId="167" fontId="6" fillId="0" borderId="1" xfId="15" applyNumberFormat="1" applyFont="1" applyFill="1" applyBorder="1" applyAlignment="1" applyProtection="1">
      <alignment horizontal="right"/>
      <protection/>
    </xf>
    <xf numFmtId="167" fontId="7" fillId="0" borderId="1" xfId="15" applyNumberFormat="1" applyFont="1" applyFill="1" applyBorder="1" applyAlignment="1" applyProtection="1">
      <alignment horizontal="right"/>
      <protection/>
    </xf>
    <xf numFmtId="167" fontId="1" fillId="0" borderId="0" xfId="20" applyNumberFormat="1">
      <alignment/>
      <protection/>
    </xf>
    <xf numFmtId="164" fontId="6" fillId="0" borderId="2" xfId="20" applyFont="1" applyBorder="1">
      <alignment/>
      <protection/>
    </xf>
    <xf numFmtId="164" fontId="6" fillId="0" borderId="2" xfId="20" applyFont="1" applyBorder="1" applyAlignment="1">
      <alignment horizontal="center"/>
      <protection/>
    </xf>
    <xf numFmtId="167" fontId="7" fillId="0" borderId="2" xfId="15" applyNumberFormat="1" applyFont="1" applyFill="1" applyBorder="1" applyAlignment="1" applyProtection="1">
      <alignment horizontal="right"/>
      <protection/>
    </xf>
    <xf numFmtId="167" fontId="6" fillId="0" borderId="2" xfId="15" applyNumberFormat="1" applyFont="1" applyFill="1" applyBorder="1" applyAlignment="1" applyProtection="1">
      <alignment horizontal="right"/>
      <protection/>
    </xf>
    <xf numFmtId="164" fontId="5" fillId="0" borderId="1" xfId="20" applyFont="1" applyBorder="1" applyAlignment="1">
      <alignment horizontal="center"/>
      <protection/>
    </xf>
    <xf numFmtId="167" fontId="5" fillId="0" borderId="1" xfId="15" applyNumberFormat="1" applyFont="1" applyFill="1" applyBorder="1" applyAlignment="1" applyProtection="1">
      <alignment horizontal="right"/>
      <protection/>
    </xf>
    <xf numFmtId="167" fontId="1" fillId="0" borderId="0" xfId="20" applyNumberFormat="1" applyFont="1">
      <alignment/>
      <protection/>
    </xf>
    <xf numFmtId="164" fontId="5" fillId="3" borderId="1" xfId="20" applyFont="1" applyFill="1" applyBorder="1" applyAlignment="1">
      <alignment horizontal="left"/>
      <protection/>
    </xf>
    <xf numFmtId="164" fontId="6" fillId="4" borderId="1" xfId="20" applyFont="1" applyFill="1" applyBorder="1">
      <alignment/>
      <protection/>
    </xf>
    <xf numFmtId="164" fontId="6" fillId="4" borderId="3" xfId="20" applyFont="1" applyFill="1" applyBorder="1">
      <alignment/>
      <protection/>
    </xf>
    <xf numFmtId="164" fontId="6" fillId="0" borderId="3" xfId="20" applyFont="1" applyBorder="1" applyAlignment="1">
      <alignment horizontal="center"/>
      <protection/>
    </xf>
    <xf numFmtId="167" fontId="7" fillId="0" borderId="3" xfId="15" applyNumberFormat="1" applyFont="1" applyFill="1" applyBorder="1" applyAlignment="1" applyProtection="1">
      <alignment horizontal="right"/>
      <protection/>
    </xf>
    <xf numFmtId="167" fontId="6" fillId="0" borderId="3" xfId="15" applyNumberFormat="1" applyFont="1" applyFill="1" applyBorder="1" applyAlignment="1" applyProtection="1">
      <alignment horizontal="right"/>
      <protection/>
    </xf>
    <xf numFmtId="164" fontId="5" fillId="4" borderId="1" xfId="20" applyFont="1" applyFill="1" applyBorder="1" applyAlignment="1">
      <alignment horizontal="center"/>
      <protection/>
    </xf>
    <xf numFmtId="167" fontId="5" fillId="0" borderId="3" xfId="15" applyNumberFormat="1" applyFont="1" applyFill="1" applyBorder="1" applyAlignment="1" applyProtection="1">
      <alignment horizontal="right"/>
      <protection/>
    </xf>
    <xf numFmtId="167" fontId="1" fillId="0" borderId="0" xfId="15" applyNumberFormat="1" applyFont="1" applyFill="1" applyBorder="1" applyAlignment="1" applyProtection="1">
      <alignment/>
      <protection/>
    </xf>
    <xf numFmtId="164" fontId="5" fillId="4" borderId="1" xfId="20" applyFont="1" applyFill="1" applyBorder="1" applyAlignment="1">
      <alignment horizontal="center" wrapText="1"/>
      <protection/>
    </xf>
    <xf numFmtId="164" fontId="5" fillId="0" borderId="1" xfId="20" applyFont="1" applyBorder="1" applyAlignment="1">
      <alignment horizontal="left" wrapText="1"/>
      <protection/>
    </xf>
    <xf numFmtId="167" fontId="8" fillId="0" borderId="0" xfId="15" applyNumberFormat="1" applyFont="1" applyFill="1" applyBorder="1" applyAlignment="1" applyProtection="1">
      <alignment/>
      <protection/>
    </xf>
    <xf numFmtId="164" fontId="6" fillId="4" borderId="2" xfId="20" applyFont="1" applyFill="1" applyBorder="1">
      <alignment/>
      <protection/>
    </xf>
    <xf numFmtId="164" fontId="6" fillId="4" borderId="2" xfId="20" applyFont="1" applyFill="1" applyBorder="1" applyAlignment="1">
      <alignment horizontal="center"/>
      <protection/>
    </xf>
    <xf numFmtId="167" fontId="6" fillId="4" borderId="2" xfId="15" applyNumberFormat="1" applyFont="1" applyFill="1" applyBorder="1" applyAlignment="1" applyProtection="1">
      <alignment horizontal="right"/>
      <protection/>
    </xf>
    <xf numFmtId="164" fontId="6" fillId="4" borderId="3" xfId="20" applyFont="1" applyFill="1" applyBorder="1" applyAlignment="1">
      <alignment horizontal="center"/>
      <protection/>
    </xf>
    <xf numFmtId="167" fontId="6" fillId="4" borderId="1" xfId="15" applyNumberFormat="1" applyFont="1" applyFill="1" applyBorder="1" applyAlignment="1" applyProtection="1">
      <alignment horizontal="right"/>
      <protection/>
    </xf>
    <xf numFmtId="164" fontId="6" fillId="4" borderId="1" xfId="20" applyFont="1" applyFill="1" applyBorder="1" applyAlignment="1">
      <alignment horizontal="center"/>
      <protection/>
    </xf>
    <xf numFmtId="167" fontId="5" fillId="4" borderId="1" xfId="15" applyNumberFormat="1" applyFont="1" applyFill="1" applyBorder="1" applyAlignment="1" applyProtection="1">
      <alignment horizontal="right"/>
      <protection/>
    </xf>
    <xf numFmtId="167" fontId="9" fillId="4" borderId="1" xfId="15" applyNumberFormat="1" applyFont="1" applyFill="1" applyBorder="1" applyAlignment="1" applyProtection="1">
      <alignment horizontal="right"/>
      <protection/>
    </xf>
    <xf numFmtId="164" fontId="10" fillId="4" borderId="1" xfId="20" applyFont="1" applyFill="1" applyBorder="1">
      <alignment/>
      <protection/>
    </xf>
    <xf numFmtId="164" fontId="5" fillId="5" borderId="4" xfId="20" applyFont="1" applyFill="1" applyBorder="1">
      <alignment/>
      <protection/>
    </xf>
    <xf numFmtId="164" fontId="5" fillId="5" borderId="5" xfId="20" applyFont="1" applyFill="1" applyBorder="1" applyAlignment="1">
      <alignment horizontal="center"/>
      <protection/>
    </xf>
    <xf numFmtId="167" fontId="11" fillId="5" borderId="6" xfId="15" applyNumberFormat="1" applyFont="1" applyFill="1" applyBorder="1" applyAlignment="1" applyProtection="1">
      <alignment/>
      <protection/>
    </xf>
    <xf numFmtId="167" fontId="5" fillId="5" borderId="1" xfId="15" applyNumberFormat="1" applyFont="1" applyFill="1" applyBorder="1" applyAlignment="1" applyProtection="1">
      <alignment/>
      <protection/>
    </xf>
    <xf numFmtId="167" fontId="8" fillId="6" borderId="0" xfId="15" applyNumberFormat="1" applyFont="1" applyFill="1" applyBorder="1" applyAlignment="1" applyProtection="1">
      <alignment/>
      <protection/>
    </xf>
    <xf numFmtId="164" fontId="1" fillId="0" borderId="0" xfId="20" applyFill="1">
      <alignment/>
      <protection/>
    </xf>
    <xf numFmtId="164" fontId="2" fillId="0" borderId="0" xfId="20" applyFont="1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right"/>
      <protection/>
    </xf>
    <xf numFmtId="164" fontId="2" fillId="0" borderId="0" xfId="20" applyFont="1" applyBorder="1" applyAlignment="1">
      <alignment horizontal="right"/>
      <protection/>
    </xf>
    <xf numFmtId="164" fontId="12" fillId="0" borderId="0" xfId="20" applyFont="1" applyBorder="1">
      <alignment/>
      <protection/>
    </xf>
    <xf numFmtId="164" fontId="13" fillId="0" borderId="0" xfId="20" applyFont="1" applyBorder="1" applyAlignment="1">
      <alignment horizontal="center"/>
      <protection/>
    </xf>
    <xf numFmtId="164" fontId="11" fillId="0" borderId="0" xfId="20" applyFont="1">
      <alignment/>
      <protection/>
    </xf>
    <xf numFmtId="164" fontId="13" fillId="0" borderId="0" xfId="20" applyFont="1" applyAlignment="1">
      <alignment horizontal="center"/>
      <protection/>
    </xf>
    <xf numFmtId="164" fontId="14" fillId="0" borderId="0" xfId="20" applyFont="1" applyBorder="1" applyAlignment="1">
      <alignment horizontal="center"/>
      <protection/>
    </xf>
    <xf numFmtId="164" fontId="4" fillId="3" borderId="1" xfId="20" applyFont="1" applyFill="1" applyBorder="1">
      <alignment/>
      <protection/>
    </xf>
    <xf numFmtId="164" fontId="5" fillId="3" borderId="1" xfId="20" applyFont="1" applyFill="1" applyBorder="1" applyAlignment="1">
      <alignment horizontal="right"/>
      <protection/>
    </xf>
    <xf numFmtId="164" fontId="6" fillId="0" borderId="0" xfId="20" applyFont="1" applyBorder="1" applyAlignment="1">
      <alignment horizontal="center"/>
      <protection/>
    </xf>
    <xf numFmtId="164" fontId="5" fillId="0" borderId="2" xfId="20" applyFont="1" applyBorder="1">
      <alignment/>
      <protection/>
    </xf>
    <xf numFmtId="167" fontId="5" fillId="0" borderId="2" xfId="15" applyNumberFormat="1" applyFont="1" applyFill="1" applyBorder="1" applyAlignment="1" applyProtection="1">
      <alignment horizontal="right"/>
      <protection/>
    </xf>
    <xf numFmtId="164" fontId="5" fillId="4" borderId="1" xfId="20" applyFont="1" applyFill="1" applyBorder="1">
      <alignment/>
      <protection/>
    </xf>
    <xf numFmtId="164" fontId="5" fillId="0" borderId="1" xfId="20" applyFont="1" applyBorder="1">
      <alignment/>
      <protection/>
    </xf>
    <xf numFmtId="164" fontId="5" fillId="4" borderId="2" xfId="20" applyFont="1" applyFill="1" applyBorder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5" fillId="3" borderId="4" xfId="20" applyFont="1" applyFill="1" applyBorder="1">
      <alignment/>
      <protection/>
    </xf>
    <xf numFmtId="164" fontId="5" fillId="3" borderId="5" xfId="20" applyFont="1" applyFill="1" applyBorder="1" applyAlignment="1">
      <alignment horizontal="center"/>
      <protection/>
    </xf>
    <xf numFmtId="167" fontId="11" fillId="3" borderId="6" xfId="15" applyNumberFormat="1" applyFont="1" applyFill="1" applyBorder="1" applyAlignment="1" applyProtection="1">
      <alignment/>
      <protection/>
    </xf>
    <xf numFmtId="167" fontId="5" fillId="3" borderId="1" xfId="15" applyNumberFormat="1" applyFont="1" applyFill="1" applyBorder="1" applyAlignment="1" applyProtection="1">
      <alignment/>
      <protection/>
    </xf>
    <xf numFmtId="164" fontId="13" fillId="0" borderId="0" xfId="20" applyFont="1" applyBorder="1">
      <alignment/>
      <protection/>
    </xf>
    <xf numFmtId="164" fontId="15" fillId="3" borderId="1" xfId="20" applyFont="1" applyFill="1" applyBorder="1" applyAlignment="1">
      <alignment horizontal="center"/>
      <protection/>
    </xf>
    <xf numFmtId="168" fontId="15" fillId="3" borderId="1" xfId="20" applyNumberFormat="1" applyFont="1" applyFill="1" applyBorder="1" applyAlignment="1">
      <alignment horizontal="center"/>
      <protection/>
    </xf>
    <xf numFmtId="164" fontId="16" fillId="4" borderId="1" xfId="20" applyFont="1" applyFill="1" applyBorder="1">
      <alignment/>
      <protection/>
    </xf>
    <xf numFmtId="164" fontId="16" fillId="4" borderId="1" xfId="20" applyFont="1" applyFill="1" applyBorder="1" applyAlignment="1">
      <alignment horizontal="center"/>
      <protection/>
    </xf>
    <xf numFmtId="168" fontId="16" fillId="4" borderId="1" xfId="20" applyNumberFormat="1" applyFont="1" applyFill="1" applyBorder="1" applyAlignment="1">
      <alignment horizontal="right"/>
      <protection/>
    </xf>
    <xf numFmtId="164" fontId="16" fillId="3" borderId="4" xfId="20" applyFont="1" applyFill="1" applyBorder="1">
      <alignment/>
      <protection/>
    </xf>
    <xf numFmtId="164" fontId="16" fillId="3" borderId="5" xfId="20" applyFont="1" applyFill="1" applyBorder="1" applyAlignment="1">
      <alignment horizontal="center"/>
      <protection/>
    </xf>
    <xf numFmtId="168" fontId="16" fillId="3" borderId="5" xfId="20" applyNumberFormat="1" applyFont="1" applyFill="1" applyBorder="1" applyAlignment="1">
      <alignment horizontal="right"/>
      <protection/>
    </xf>
    <xf numFmtId="168" fontId="15" fillId="0" borderId="6" xfId="20" applyNumberFormat="1" applyFont="1" applyFill="1" applyBorder="1" applyAlignment="1">
      <alignment horizontal="right"/>
      <protection/>
    </xf>
    <xf numFmtId="168" fontId="15" fillId="4" borderId="4" xfId="20" applyNumberFormat="1" applyFont="1" applyFill="1" applyBorder="1" applyAlignment="1">
      <alignment/>
      <protection/>
    </xf>
    <xf numFmtId="168" fontId="15" fillId="4" borderId="5" xfId="20" applyNumberFormat="1" applyFont="1" applyFill="1" applyBorder="1" applyAlignment="1">
      <alignment/>
      <protection/>
    </xf>
    <xf numFmtId="168" fontId="15" fillId="0" borderId="6" xfId="20" applyNumberFormat="1" applyFont="1" applyFill="1" applyBorder="1" applyAlignment="1">
      <alignment/>
      <protection/>
    </xf>
    <xf numFmtId="164" fontId="15" fillId="3" borderId="4" xfId="20" applyFont="1" applyFill="1" applyBorder="1" applyAlignment="1">
      <alignment horizontal="center"/>
      <protection/>
    </xf>
    <xf numFmtId="168" fontId="16" fillId="0" borderId="1" xfId="20" applyNumberFormat="1" applyFont="1" applyFill="1" applyBorder="1" applyAlignment="1">
      <alignment horizontal="right"/>
      <protection/>
    </xf>
    <xf numFmtId="168" fontId="17" fillId="0" borderId="1" xfId="20" applyNumberFormat="1" applyFont="1" applyFill="1" applyBorder="1" applyAlignment="1">
      <alignment horizontal="right"/>
      <protection/>
    </xf>
    <xf numFmtId="168" fontId="16" fillId="0" borderId="0" xfId="20" applyNumberFormat="1" applyFont="1" applyFill="1" applyAlignment="1">
      <alignment horizontal="right"/>
      <protection/>
    </xf>
    <xf numFmtId="168" fontId="15" fillId="3" borderId="4" xfId="20" applyNumberFormat="1" applyFont="1" applyFill="1" applyBorder="1" applyAlignment="1">
      <alignment/>
      <protection/>
    </xf>
    <xf numFmtId="168" fontId="15" fillId="3" borderId="5" xfId="20" applyNumberFormat="1" applyFont="1" applyFill="1" applyBorder="1" applyAlignment="1">
      <alignment/>
      <protection/>
    </xf>
    <xf numFmtId="168" fontId="15" fillId="3" borderId="6" xfId="20" applyNumberFormat="1" applyFont="1" applyFill="1" applyBorder="1" applyAlignment="1">
      <alignment/>
      <protection/>
    </xf>
    <xf numFmtId="169" fontId="16" fillId="0" borderId="1" xfId="20" applyNumberFormat="1" applyFont="1" applyFill="1" applyBorder="1" applyAlignment="1">
      <alignment horizontal="right"/>
      <protection/>
    </xf>
    <xf numFmtId="164" fontId="18" fillId="3" borderId="1" xfId="20" applyFont="1" applyFill="1" applyBorder="1">
      <alignment/>
      <protection/>
    </xf>
    <xf numFmtId="168" fontId="18" fillId="3" borderId="1" xfId="20" applyNumberFormat="1" applyFont="1" applyFill="1" applyBorder="1" applyAlignment="1">
      <alignment horizontal="right"/>
      <protection/>
    </xf>
    <xf numFmtId="164" fontId="19" fillId="0" borderId="0" xfId="20" applyFont="1">
      <alignment/>
      <protection/>
    </xf>
    <xf numFmtId="164" fontId="8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552450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523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126</xdr:row>
      <xdr:rowOff>142875</xdr:rowOff>
    </xdr:from>
    <xdr:to>
      <xdr:col>0</xdr:col>
      <xdr:colOff>457200</xdr:colOff>
      <xdr:row>128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145625"/>
          <a:ext cx="409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695325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572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108">
      <selection activeCell="A109" sqref="A109"/>
    </sheetView>
  </sheetViews>
  <sheetFormatPr defaultColWidth="11.421875" defaultRowHeight="12.75"/>
  <cols>
    <col min="1" max="1" width="37.57421875" style="1" customWidth="1"/>
    <col min="2" max="2" width="12.00390625" style="1" customWidth="1"/>
    <col min="3" max="3" width="9.8515625" style="1" customWidth="1"/>
    <col min="4" max="4" width="10.00390625" style="1" customWidth="1"/>
    <col min="5" max="5" width="13.421875" style="1" customWidth="1"/>
    <col min="6" max="6" width="13.00390625" style="1" customWidth="1"/>
    <col min="7" max="16384" width="11.28125" style="1" customWidth="1"/>
  </cols>
  <sheetData>
    <row r="1" spans="1:5" ht="15">
      <c r="A1" s="2"/>
      <c r="B1" s="3"/>
      <c r="C1" s="3"/>
      <c r="D1" s="4"/>
      <c r="E1" s="5"/>
    </row>
    <row r="2" spans="1:5" ht="17.25" customHeight="1">
      <c r="A2" s="6" t="s">
        <v>0</v>
      </c>
      <c r="B2" s="6"/>
      <c r="C2" s="6"/>
      <c r="D2" s="6"/>
      <c r="E2" s="6"/>
    </row>
    <row r="3" spans="1:5" s="8" customFormat="1" ht="21" customHeight="1">
      <c r="A3" s="7" t="s">
        <v>1</v>
      </c>
      <c r="B3" s="7"/>
      <c r="C3" s="7"/>
      <c r="D3" s="7"/>
      <c r="E3" s="7"/>
    </row>
    <row r="4" spans="1:5" ht="23.25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</row>
    <row r="5" spans="1:5" ht="13.5">
      <c r="A5" s="11" t="s">
        <v>7</v>
      </c>
      <c r="B5" s="11"/>
      <c r="C5" s="11"/>
      <c r="D5" s="11"/>
      <c r="E5" s="11"/>
    </row>
    <row r="6" spans="1:5" ht="13.5">
      <c r="A6" s="12" t="s">
        <v>8</v>
      </c>
      <c r="B6" s="13" t="s">
        <v>3</v>
      </c>
      <c r="C6" s="13">
        <v>250</v>
      </c>
      <c r="D6" s="14">
        <v>6000</v>
      </c>
      <c r="E6" s="14">
        <f>D6*C6</f>
        <v>1500000</v>
      </c>
    </row>
    <row r="7" spans="1:5" ht="13.5">
      <c r="A7" s="12" t="s">
        <v>9</v>
      </c>
      <c r="B7" s="13" t="s">
        <v>3</v>
      </c>
      <c r="C7" s="13">
        <v>100</v>
      </c>
      <c r="D7" s="14">
        <v>800</v>
      </c>
      <c r="E7" s="14">
        <f>D7*C7</f>
        <v>80000</v>
      </c>
    </row>
    <row r="8" spans="1:5" ht="13.5">
      <c r="A8" s="12" t="s">
        <v>10</v>
      </c>
      <c r="B8" s="13" t="s">
        <v>3</v>
      </c>
      <c r="C8" s="13">
        <v>6</v>
      </c>
      <c r="D8" s="15">
        <v>9800</v>
      </c>
      <c r="E8" s="14">
        <f aca="true" t="shared" si="0" ref="E8:E14">D8*C8</f>
        <v>58800</v>
      </c>
    </row>
    <row r="9" spans="1:5" ht="13.5">
      <c r="A9" s="12" t="s">
        <v>11</v>
      </c>
      <c r="B9" s="13" t="s">
        <v>12</v>
      </c>
      <c r="C9" s="13">
        <v>60</v>
      </c>
      <c r="D9" s="15">
        <v>350</v>
      </c>
      <c r="E9" s="14">
        <f t="shared" si="0"/>
        <v>21000</v>
      </c>
    </row>
    <row r="10" spans="1:5" ht="13.5">
      <c r="A10" s="12" t="s">
        <v>13</v>
      </c>
      <c r="B10" s="13" t="s">
        <v>12</v>
      </c>
      <c r="C10" s="13">
        <v>30</v>
      </c>
      <c r="D10" s="15">
        <v>620</v>
      </c>
      <c r="E10" s="14">
        <f t="shared" si="0"/>
        <v>18600</v>
      </c>
    </row>
    <row r="11" spans="1:5" ht="13.5">
      <c r="A11" s="12" t="s">
        <v>14</v>
      </c>
      <c r="B11" s="13" t="s">
        <v>12</v>
      </c>
      <c r="C11" s="13">
        <v>100</v>
      </c>
      <c r="D11" s="15">
        <v>2600</v>
      </c>
      <c r="E11" s="14">
        <f t="shared" si="0"/>
        <v>260000</v>
      </c>
    </row>
    <row r="12" spans="1:5" ht="13.5">
      <c r="A12" s="12" t="s">
        <v>15</v>
      </c>
      <c r="B12" s="13" t="s">
        <v>16</v>
      </c>
      <c r="C12" s="13">
        <v>1000</v>
      </c>
      <c r="D12" s="15">
        <v>2000</v>
      </c>
      <c r="E12" s="14">
        <f t="shared" si="0"/>
        <v>2000000</v>
      </c>
    </row>
    <row r="13" spans="1:5" ht="13.5">
      <c r="A13" s="12" t="s">
        <v>17</v>
      </c>
      <c r="B13" s="13" t="s">
        <v>18</v>
      </c>
      <c r="C13" s="13">
        <v>350</v>
      </c>
      <c r="D13" s="15">
        <v>9300</v>
      </c>
      <c r="E13" s="14">
        <f t="shared" si="0"/>
        <v>3255000</v>
      </c>
    </row>
    <row r="14" spans="1:5" ht="13.5">
      <c r="A14" s="12" t="s">
        <v>19</v>
      </c>
      <c r="B14" s="13" t="s">
        <v>18</v>
      </c>
      <c r="C14" s="13">
        <v>200</v>
      </c>
      <c r="D14" s="15">
        <v>10500</v>
      </c>
      <c r="E14" s="14">
        <f t="shared" si="0"/>
        <v>2100000</v>
      </c>
    </row>
    <row r="15" spans="1:5" ht="13.5">
      <c r="A15" s="12" t="s">
        <v>20</v>
      </c>
      <c r="B15" s="13" t="s">
        <v>21</v>
      </c>
      <c r="C15" s="13">
        <v>40</v>
      </c>
      <c r="D15" s="15">
        <v>2600</v>
      </c>
      <c r="E15" s="14">
        <f>D15*C15</f>
        <v>104000</v>
      </c>
    </row>
    <row r="16" spans="1:5" ht="13.5">
      <c r="A16" s="12" t="s">
        <v>22</v>
      </c>
      <c r="B16" s="13" t="s">
        <v>3</v>
      </c>
      <c r="C16" s="13">
        <v>2</v>
      </c>
      <c r="D16" s="15">
        <v>75000</v>
      </c>
      <c r="E16" s="14">
        <f aca="true" t="shared" si="1" ref="E16:E40">D16*C16</f>
        <v>150000</v>
      </c>
    </row>
    <row r="17" spans="1:5" ht="13.5">
      <c r="A17" s="12" t="s">
        <v>23</v>
      </c>
      <c r="B17" s="13" t="s">
        <v>3</v>
      </c>
      <c r="C17" s="13">
        <v>10</v>
      </c>
      <c r="D17" s="15">
        <v>1500</v>
      </c>
      <c r="E17" s="14">
        <f t="shared" si="1"/>
        <v>15000</v>
      </c>
    </row>
    <row r="18" spans="1:5" ht="13.5">
      <c r="A18" s="12" t="s">
        <v>24</v>
      </c>
      <c r="B18" s="13" t="s">
        <v>25</v>
      </c>
      <c r="C18" s="13">
        <v>17</v>
      </c>
      <c r="D18" s="15">
        <v>5500</v>
      </c>
      <c r="E18" s="14">
        <f t="shared" si="1"/>
        <v>93500</v>
      </c>
    </row>
    <row r="19" spans="1:5" ht="13.5">
      <c r="A19" s="12" t="s">
        <v>26</v>
      </c>
      <c r="B19" s="13" t="s">
        <v>27</v>
      </c>
      <c r="C19" s="13">
        <v>40</v>
      </c>
      <c r="D19" s="15">
        <v>450</v>
      </c>
      <c r="E19" s="14">
        <f t="shared" si="1"/>
        <v>18000</v>
      </c>
    </row>
    <row r="20" spans="1:5" ht="13.5">
      <c r="A20" s="12" t="s">
        <v>28</v>
      </c>
      <c r="B20" s="13" t="s">
        <v>29</v>
      </c>
      <c r="C20" s="13">
        <v>147</v>
      </c>
      <c r="D20" s="15">
        <v>6000</v>
      </c>
      <c r="E20" s="14">
        <f t="shared" si="1"/>
        <v>882000</v>
      </c>
    </row>
    <row r="21" spans="1:5" ht="13.5">
      <c r="A21" s="12" t="s">
        <v>30</v>
      </c>
      <c r="B21" s="13" t="s">
        <v>31</v>
      </c>
      <c r="C21" s="13">
        <v>1</v>
      </c>
      <c r="D21" s="15">
        <v>18000</v>
      </c>
      <c r="E21" s="14">
        <f t="shared" si="1"/>
        <v>18000</v>
      </c>
    </row>
    <row r="22" spans="1:5" ht="13.5">
      <c r="A22" s="12" t="s">
        <v>32</v>
      </c>
      <c r="B22" s="13" t="s">
        <v>3</v>
      </c>
      <c r="C22" s="13">
        <v>60</v>
      </c>
      <c r="D22" s="15">
        <v>1600</v>
      </c>
      <c r="E22" s="14">
        <f t="shared" si="1"/>
        <v>96000</v>
      </c>
    </row>
    <row r="23" spans="1:5" ht="13.5">
      <c r="A23" s="12" t="s">
        <v>33</v>
      </c>
      <c r="B23" s="13" t="s">
        <v>3</v>
      </c>
      <c r="C23" s="13">
        <v>25</v>
      </c>
      <c r="D23" s="15">
        <v>1900</v>
      </c>
      <c r="E23" s="14">
        <f t="shared" si="1"/>
        <v>47500</v>
      </c>
    </row>
    <row r="24" spans="1:5" ht="13.5">
      <c r="A24" s="12" t="s">
        <v>34</v>
      </c>
      <c r="B24" s="13" t="s">
        <v>3</v>
      </c>
      <c r="C24" s="13">
        <v>5</v>
      </c>
      <c r="D24" s="15">
        <v>4500</v>
      </c>
      <c r="E24" s="14">
        <f t="shared" si="1"/>
        <v>22500</v>
      </c>
    </row>
    <row r="25" spans="1:5" ht="13.5">
      <c r="A25" s="12" t="s">
        <v>35</v>
      </c>
      <c r="B25" s="13" t="s">
        <v>3</v>
      </c>
      <c r="C25" s="13">
        <v>20</v>
      </c>
      <c r="D25" s="15">
        <v>6500</v>
      </c>
      <c r="E25" s="14">
        <f t="shared" si="1"/>
        <v>130000</v>
      </c>
    </row>
    <row r="26" spans="1:5" ht="13.5">
      <c r="A26" s="12" t="s">
        <v>36</v>
      </c>
      <c r="B26" s="13" t="s">
        <v>3</v>
      </c>
      <c r="C26" s="13">
        <v>100</v>
      </c>
      <c r="D26" s="15">
        <v>500</v>
      </c>
      <c r="E26" s="14">
        <f t="shared" si="1"/>
        <v>50000</v>
      </c>
    </row>
    <row r="27" spans="1:5" ht="13.5">
      <c r="A27" s="12" t="s">
        <v>37</v>
      </c>
      <c r="B27" s="13" t="s">
        <v>3</v>
      </c>
      <c r="C27" s="13">
        <v>70</v>
      </c>
      <c r="D27" s="15">
        <v>4300</v>
      </c>
      <c r="E27" s="14">
        <f t="shared" si="1"/>
        <v>301000</v>
      </c>
    </row>
    <row r="28" spans="1:5" ht="13.5">
      <c r="A28" s="12" t="s">
        <v>38</v>
      </c>
      <c r="B28" s="13" t="s">
        <v>3</v>
      </c>
      <c r="C28" s="13">
        <v>30</v>
      </c>
      <c r="D28" s="15">
        <v>4500</v>
      </c>
      <c r="E28" s="14">
        <f t="shared" si="1"/>
        <v>135000</v>
      </c>
    </row>
    <row r="29" spans="1:5" ht="13.5">
      <c r="A29" s="12" t="s">
        <v>39</v>
      </c>
      <c r="B29" s="13" t="s">
        <v>3</v>
      </c>
      <c r="C29" s="13">
        <v>100</v>
      </c>
      <c r="D29" s="15">
        <v>1100</v>
      </c>
      <c r="E29" s="14">
        <f t="shared" si="1"/>
        <v>110000</v>
      </c>
    </row>
    <row r="30" spans="1:5" ht="13.5">
      <c r="A30" s="12" t="s">
        <v>40</v>
      </c>
      <c r="B30" s="13" t="s">
        <v>3</v>
      </c>
      <c r="C30" s="13">
        <v>2</v>
      </c>
      <c r="D30" s="15">
        <v>65000</v>
      </c>
      <c r="E30" s="14">
        <f t="shared" si="1"/>
        <v>130000</v>
      </c>
    </row>
    <row r="31" spans="1:5" ht="13.5">
      <c r="A31" s="12" t="s">
        <v>41</v>
      </c>
      <c r="B31" s="13" t="s">
        <v>3</v>
      </c>
      <c r="C31" s="13">
        <v>5500</v>
      </c>
      <c r="D31" s="15">
        <v>250</v>
      </c>
      <c r="E31" s="14">
        <f t="shared" si="1"/>
        <v>1375000</v>
      </c>
    </row>
    <row r="32" spans="1:5" ht="13.5">
      <c r="A32" s="12" t="s">
        <v>42</v>
      </c>
      <c r="B32" s="13" t="s">
        <v>3</v>
      </c>
      <c r="C32" s="13">
        <v>6</v>
      </c>
      <c r="D32" s="15">
        <v>1500</v>
      </c>
      <c r="E32" s="14">
        <f t="shared" si="1"/>
        <v>9000</v>
      </c>
    </row>
    <row r="33" spans="1:5" ht="13.5">
      <c r="A33" s="12" t="s">
        <v>43</v>
      </c>
      <c r="B33" s="13" t="s">
        <v>3</v>
      </c>
      <c r="C33" s="13">
        <v>12</v>
      </c>
      <c r="D33" s="15">
        <v>7500</v>
      </c>
      <c r="E33" s="14">
        <f t="shared" si="1"/>
        <v>90000</v>
      </c>
    </row>
    <row r="34" spans="1:5" ht="13.5">
      <c r="A34" s="12" t="s">
        <v>44</v>
      </c>
      <c r="B34" s="13" t="s">
        <v>3</v>
      </c>
      <c r="C34" s="13">
        <v>4</v>
      </c>
      <c r="D34" s="15">
        <v>18000</v>
      </c>
      <c r="E34" s="14">
        <f t="shared" si="1"/>
        <v>72000</v>
      </c>
    </row>
    <row r="35" spans="1:5" ht="13.5">
      <c r="A35" s="12" t="s">
        <v>45</v>
      </c>
      <c r="B35" s="13" t="s">
        <v>3</v>
      </c>
      <c r="C35" s="13">
        <v>500</v>
      </c>
      <c r="D35" s="15">
        <v>700</v>
      </c>
      <c r="E35" s="14">
        <f t="shared" si="1"/>
        <v>350000</v>
      </c>
    </row>
    <row r="36" spans="1:5" ht="13.5">
      <c r="A36" s="12" t="s">
        <v>46</v>
      </c>
      <c r="B36" s="13" t="s">
        <v>3</v>
      </c>
      <c r="C36" s="13">
        <v>1750</v>
      </c>
      <c r="D36" s="15">
        <v>150</v>
      </c>
      <c r="E36" s="14">
        <f>D36*C36</f>
        <v>262500</v>
      </c>
    </row>
    <row r="37" spans="1:5" ht="13.5">
      <c r="A37" s="12" t="s">
        <v>47</v>
      </c>
      <c r="B37" s="13" t="s">
        <v>3</v>
      </c>
      <c r="C37" s="13">
        <v>186</v>
      </c>
      <c r="D37" s="15">
        <v>100</v>
      </c>
      <c r="E37" s="14">
        <f>D37*C37</f>
        <v>18600</v>
      </c>
    </row>
    <row r="38" spans="1:5" ht="13.5">
      <c r="A38" s="12" t="s">
        <v>48</v>
      </c>
      <c r="B38" s="13" t="s">
        <v>3</v>
      </c>
      <c r="C38" s="13">
        <v>200</v>
      </c>
      <c r="D38" s="15">
        <v>220</v>
      </c>
      <c r="E38" s="14">
        <f t="shared" si="1"/>
        <v>44000</v>
      </c>
    </row>
    <row r="39" spans="1:5" ht="13.5">
      <c r="A39" s="12" t="s">
        <v>49</v>
      </c>
      <c r="B39" s="13" t="s">
        <v>3</v>
      </c>
      <c r="C39" s="13">
        <v>2</v>
      </c>
      <c r="D39" s="15">
        <v>80000</v>
      </c>
      <c r="E39" s="14">
        <f t="shared" si="1"/>
        <v>160000</v>
      </c>
    </row>
    <row r="40" spans="1:6" ht="13.5">
      <c r="A40" s="12" t="s">
        <v>50</v>
      </c>
      <c r="B40" s="13" t="s">
        <v>3</v>
      </c>
      <c r="C40" s="13">
        <v>2</v>
      </c>
      <c r="D40" s="15">
        <v>9500</v>
      </c>
      <c r="E40" s="14">
        <f t="shared" si="1"/>
        <v>19000</v>
      </c>
      <c r="F40" s="16"/>
    </row>
    <row r="41" spans="1:5" ht="13.5">
      <c r="A41" s="17" t="s">
        <v>51</v>
      </c>
      <c r="B41" s="18" t="s">
        <v>16</v>
      </c>
      <c r="C41" s="18">
        <v>30</v>
      </c>
      <c r="D41" s="19">
        <v>3500</v>
      </c>
      <c r="E41" s="20">
        <f aca="true" t="shared" si="2" ref="E41:E52">D41*C41</f>
        <v>105000</v>
      </c>
    </row>
    <row r="42" spans="1:5" ht="13.5">
      <c r="A42" s="12" t="s">
        <v>52</v>
      </c>
      <c r="B42" s="13" t="s">
        <v>3</v>
      </c>
      <c r="C42" s="13">
        <v>2</v>
      </c>
      <c r="D42" s="15">
        <v>4000</v>
      </c>
      <c r="E42" s="14">
        <f t="shared" si="2"/>
        <v>8000</v>
      </c>
    </row>
    <row r="43" spans="1:5" ht="13.5">
      <c r="A43" s="12" t="s">
        <v>53</v>
      </c>
      <c r="B43" s="13" t="s">
        <v>54</v>
      </c>
      <c r="C43" s="13">
        <v>5</v>
      </c>
      <c r="D43" s="15">
        <v>6500</v>
      </c>
      <c r="E43" s="14">
        <f t="shared" si="2"/>
        <v>32500</v>
      </c>
    </row>
    <row r="44" spans="1:5" ht="13.5">
      <c r="A44" s="12" t="s">
        <v>55</v>
      </c>
      <c r="B44" s="13" t="s">
        <v>3</v>
      </c>
      <c r="C44" s="13">
        <v>3</v>
      </c>
      <c r="D44" s="15">
        <v>5000</v>
      </c>
      <c r="E44" s="14">
        <f t="shared" si="2"/>
        <v>15000</v>
      </c>
    </row>
    <row r="45" spans="1:5" ht="13.5">
      <c r="A45" s="12" t="s">
        <v>56</v>
      </c>
      <c r="B45" s="13" t="s">
        <v>3</v>
      </c>
      <c r="C45" s="13">
        <v>5</v>
      </c>
      <c r="D45" s="15">
        <v>8500</v>
      </c>
      <c r="E45" s="14">
        <f t="shared" si="2"/>
        <v>42500</v>
      </c>
    </row>
    <row r="46" spans="1:5" ht="13.5">
      <c r="A46" s="12" t="s">
        <v>57</v>
      </c>
      <c r="B46" s="13" t="s">
        <v>3</v>
      </c>
      <c r="C46" s="13">
        <v>10</v>
      </c>
      <c r="D46" s="15">
        <v>350</v>
      </c>
      <c r="E46" s="14">
        <f t="shared" si="2"/>
        <v>3500</v>
      </c>
    </row>
    <row r="47" spans="1:5" ht="13.5">
      <c r="A47" s="12" t="s">
        <v>58</v>
      </c>
      <c r="B47" s="13" t="s">
        <v>27</v>
      </c>
      <c r="C47" s="13">
        <v>7</v>
      </c>
      <c r="D47" s="15">
        <v>8500</v>
      </c>
      <c r="E47" s="14">
        <f t="shared" si="2"/>
        <v>59500</v>
      </c>
    </row>
    <row r="48" spans="1:5" ht="13.5">
      <c r="A48" s="12" t="s">
        <v>59</v>
      </c>
      <c r="B48" s="13" t="s">
        <v>60</v>
      </c>
      <c r="C48" s="13">
        <v>11</v>
      </c>
      <c r="D48" s="15">
        <v>10000</v>
      </c>
      <c r="E48" s="14">
        <f t="shared" si="2"/>
        <v>110000</v>
      </c>
    </row>
    <row r="49" spans="1:5" ht="13.5">
      <c r="A49" s="12" t="s">
        <v>61</v>
      </c>
      <c r="B49" s="13" t="s">
        <v>60</v>
      </c>
      <c r="C49" s="13">
        <v>12</v>
      </c>
      <c r="D49" s="15">
        <v>7500</v>
      </c>
      <c r="E49" s="14">
        <f t="shared" si="2"/>
        <v>90000</v>
      </c>
    </row>
    <row r="50" spans="1:5" ht="13.5">
      <c r="A50" s="12" t="s">
        <v>62</v>
      </c>
      <c r="B50" s="13" t="s">
        <v>3</v>
      </c>
      <c r="C50" s="13">
        <v>4</v>
      </c>
      <c r="D50" s="15">
        <v>2500</v>
      </c>
      <c r="E50" s="14">
        <f t="shared" si="2"/>
        <v>10000</v>
      </c>
    </row>
    <row r="51" spans="1:5" ht="13.5">
      <c r="A51" s="12" t="s">
        <v>63</v>
      </c>
      <c r="B51" s="13" t="s">
        <v>3</v>
      </c>
      <c r="C51" s="13">
        <v>12</v>
      </c>
      <c r="D51" s="15">
        <v>6500</v>
      </c>
      <c r="E51" s="14">
        <f t="shared" si="2"/>
        <v>78000</v>
      </c>
    </row>
    <row r="52" spans="1:6" ht="13.5">
      <c r="A52" s="12" t="s">
        <v>64</v>
      </c>
      <c r="B52" s="13" t="s">
        <v>3</v>
      </c>
      <c r="C52" s="13">
        <v>2</v>
      </c>
      <c r="D52" s="15">
        <v>5000</v>
      </c>
      <c r="E52" s="14">
        <f t="shared" si="2"/>
        <v>10000</v>
      </c>
      <c r="F52" s="16"/>
    </row>
    <row r="53" spans="1:6" ht="13.5">
      <c r="A53" s="21" t="s">
        <v>65</v>
      </c>
      <c r="B53" s="21"/>
      <c r="C53" s="21"/>
      <c r="D53" s="21"/>
      <c r="E53" s="22">
        <f>SUM(E6:E52)</f>
        <v>14560000</v>
      </c>
      <c r="F53" s="23">
        <v>14560000</v>
      </c>
    </row>
    <row r="54" spans="1:5" ht="13.5">
      <c r="A54" s="24" t="s">
        <v>66</v>
      </c>
      <c r="B54" s="24"/>
      <c r="C54" s="24"/>
      <c r="D54" s="24"/>
      <c r="E54" s="24"/>
    </row>
    <row r="55" spans="1:5" ht="13.5">
      <c r="A55" s="25" t="s">
        <v>67</v>
      </c>
      <c r="B55" s="13" t="s">
        <v>3</v>
      </c>
      <c r="C55" s="13">
        <v>8</v>
      </c>
      <c r="D55" s="15">
        <v>50000</v>
      </c>
      <c r="E55" s="14">
        <f>D55*C55</f>
        <v>400000</v>
      </c>
    </row>
    <row r="56" spans="1:5" ht="13.5">
      <c r="A56" s="25" t="s">
        <v>68</v>
      </c>
      <c r="B56" s="13" t="s">
        <v>3</v>
      </c>
      <c r="C56" s="13">
        <v>20</v>
      </c>
      <c r="D56" s="15">
        <v>50000</v>
      </c>
      <c r="E56" s="14">
        <f>D56*C56</f>
        <v>1000000</v>
      </c>
    </row>
    <row r="57" spans="1:5" ht="13.5">
      <c r="A57" s="25" t="s">
        <v>69</v>
      </c>
      <c r="B57" s="13" t="s">
        <v>3</v>
      </c>
      <c r="C57" s="13">
        <v>6</v>
      </c>
      <c r="D57" s="15">
        <v>160000</v>
      </c>
      <c r="E57" s="14">
        <f aca="true" t="shared" si="3" ref="E57:E65">D57*C57</f>
        <v>960000</v>
      </c>
    </row>
    <row r="58" spans="1:6" ht="13.5">
      <c r="A58" s="25" t="s">
        <v>70</v>
      </c>
      <c r="B58" s="13" t="s">
        <v>3</v>
      </c>
      <c r="C58" s="13">
        <v>2</v>
      </c>
      <c r="D58" s="15">
        <v>180000</v>
      </c>
      <c r="E58" s="14">
        <f t="shared" si="3"/>
        <v>360000</v>
      </c>
      <c r="F58" s="16"/>
    </row>
    <row r="59" spans="1:6" ht="13.5">
      <c r="A59" s="25" t="s">
        <v>71</v>
      </c>
      <c r="B59" s="13" t="s">
        <v>3</v>
      </c>
      <c r="C59" s="13">
        <v>10</v>
      </c>
      <c r="D59" s="15">
        <v>50000</v>
      </c>
      <c r="E59" s="14">
        <f t="shared" si="3"/>
        <v>500000</v>
      </c>
      <c r="F59" s="16"/>
    </row>
    <row r="60" spans="1:5" ht="13.5">
      <c r="A60" s="25" t="s">
        <v>72</v>
      </c>
      <c r="B60" s="13" t="s">
        <v>3</v>
      </c>
      <c r="C60" s="13">
        <v>4</v>
      </c>
      <c r="D60" s="15">
        <v>160000</v>
      </c>
      <c r="E60" s="14">
        <f t="shared" si="3"/>
        <v>640000</v>
      </c>
    </row>
    <row r="61" spans="1:5" ht="13.5">
      <c r="A61" s="25" t="s">
        <v>73</v>
      </c>
      <c r="B61" s="13" t="s">
        <v>3</v>
      </c>
      <c r="C61" s="13">
        <v>3</v>
      </c>
      <c r="D61" s="15">
        <v>450000</v>
      </c>
      <c r="E61" s="14">
        <f t="shared" si="3"/>
        <v>1350000</v>
      </c>
    </row>
    <row r="62" spans="1:5" ht="13.5">
      <c r="A62" s="25" t="s">
        <v>74</v>
      </c>
      <c r="B62" s="13" t="s">
        <v>3</v>
      </c>
      <c r="C62" s="13">
        <v>2</v>
      </c>
      <c r="D62" s="15">
        <v>92500</v>
      </c>
      <c r="E62" s="14">
        <f aca="true" t="shared" si="4" ref="E62">D62*C62</f>
        <v>185000</v>
      </c>
    </row>
    <row r="63" spans="1:5" ht="13.5">
      <c r="A63" s="25" t="s">
        <v>75</v>
      </c>
      <c r="B63" s="13" t="s">
        <v>3</v>
      </c>
      <c r="C63" s="13">
        <v>6</v>
      </c>
      <c r="D63" s="15">
        <v>40000</v>
      </c>
      <c r="E63" s="14">
        <f t="shared" si="3"/>
        <v>240000</v>
      </c>
    </row>
    <row r="64" spans="1:5" ht="13.5">
      <c r="A64" s="25" t="s">
        <v>76</v>
      </c>
      <c r="B64" s="13" t="s">
        <v>3</v>
      </c>
      <c r="C64" s="13">
        <v>4</v>
      </c>
      <c r="D64" s="15">
        <v>140000</v>
      </c>
      <c r="E64" s="14">
        <f t="shared" si="3"/>
        <v>560000</v>
      </c>
    </row>
    <row r="65" spans="1:6" ht="13.5">
      <c r="A65" s="26" t="s">
        <v>77</v>
      </c>
      <c r="B65" s="27" t="s">
        <v>3</v>
      </c>
      <c r="C65" s="27">
        <v>6</v>
      </c>
      <c r="D65" s="28">
        <v>70000</v>
      </c>
      <c r="E65" s="29">
        <f t="shared" si="3"/>
        <v>420000</v>
      </c>
      <c r="F65" s="16">
        <f>SUM(E55:E65)</f>
        <v>6615000</v>
      </c>
    </row>
    <row r="66" spans="1:6" ht="13.5">
      <c r="A66" s="30" t="s">
        <v>65</v>
      </c>
      <c r="B66" s="30"/>
      <c r="C66" s="30"/>
      <c r="D66" s="30"/>
      <c r="E66" s="31">
        <f>SUM(E55:E65)</f>
        <v>6615000</v>
      </c>
      <c r="F66" s="16"/>
    </row>
    <row r="67" spans="1:6" ht="13.5">
      <c r="A67" s="26" t="s">
        <v>78</v>
      </c>
      <c r="B67" s="27"/>
      <c r="C67" s="27"/>
      <c r="D67" s="28"/>
      <c r="E67" s="29">
        <v>51796251</v>
      </c>
      <c r="F67" s="32">
        <v>51796251</v>
      </c>
    </row>
    <row r="68" spans="1:5" ht="15" customHeight="1">
      <c r="A68" s="33" t="s">
        <v>79</v>
      </c>
      <c r="B68" s="33"/>
      <c r="C68" s="33"/>
      <c r="D68" s="33"/>
      <c r="E68" s="22">
        <f>SUM(E66+E67)</f>
        <v>58411251</v>
      </c>
    </row>
    <row r="69" spans="1:6" ht="15" customHeight="1">
      <c r="A69" s="34" t="s">
        <v>80</v>
      </c>
      <c r="B69" s="34"/>
      <c r="C69" s="34"/>
      <c r="D69" s="34"/>
      <c r="E69" s="22">
        <f>SUM(E53+E68)</f>
        <v>72971251</v>
      </c>
      <c r="F69" s="35">
        <v>72971251</v>
      </c>
    </row>
    <row r="70" spans="1:6" ht="13.5">
      <c r="A70" s="11" t="s">
        <v>81</v>
      </c>
      <c r="B70" s="11"/>
      <c r="C70" s="11"/>
      <c r="D70" s="11"/>
      <c r="E70" s="11"/>
      <c r="F70" s="32"/>
    </row>
    <row r="71" spans="1:6" ht="13.5">
      <c r="A71" s="36" t="s">
        <v>82</v>
      </c>
      <c r="B71" s="13" t="s">
        <v>83</v>
      </c>
      <c r="C71" s="37">
        <v>150</v>
      </c>
      <c r="D71" s="38">
        <v>10900</v>
      </c>
      <c r="E71" s="14">
        <v>1635664</v>
      </c>
      <c r="F71" s="32"/>
    </row>
    <row r="72" spans="1:6" ht="13.5">
      <c r="A72" s="25" t="s">
        <v>84</v>
      </c>
      <c r="B72" s="13" t="s">
        <v>83</v>
      </c>
      <c r="C72" s="39">
        <v>50</v>
      </c>
      <c r="D72" s="40">
        <v>7000</v>
      </c>
      <c r="E72" s="14">
        <v>300000</v>
      </c>
      <c r="F72" s="32"/>
    </row>
    <row r="73" spans="1:6" ht="13.5">
      <c r="A73" s="25" t="s">
        <v>85</v>
      </c>
      <c r="B73" s="13" t="s">
        <v>83</v>
      </c>
      <c r="C73" s="41">
        <v>600</v>
      </c>
      <c r="D73" s="40">
        <v>5000</v>
      </c>
      <c r="E73" s="14">
        <f aca="true" t="shared" si="5" ref="E73:E78">D73*C73</f>
        <v>3000000</v>
      </c>
      <c r="F73" s="32"/>
    </row>
    <row r="74" spans="1:6" ht="13.5">
      <c r="A74" s="25" t="s">
        <v>86</v>
      </c>
      <c r="B74" s="13" t="s">
        <v>3</v>
      </c>
      <c r="C74" s="41">
        <v>1000</v>
      </c>
      <c r="D74" s="40">
        <v>2000</v>
      </c>
      <c r="E74" s="14">
        <f t="shared" si="5"/>
        <v>2000000</v>
      </c>
      <c r="F74" s="32"/>
    </row>
    <row r="75" spans="1:6" ht="13.5">
      <c r="A75" s="25" t="s">
        <v>87</v>
      </c>
      <c r="B75" s="13" t="s">
        <v>3</v>
      </c>
      <c r="C75" s="41">
        <v>1000</v>
      </c>
      <c r="D75" s="40">
        <v>250</v>
      </c>
      <c r="E75" s="14">
        <f t="shared" si="5"/>
        <v>250000</v>
      </c>
      <c r="F75" s="32"/>
    </row>
    <row r="76" spans="1:6" ht="13.5">
      <c r="A76" s="25" t="s">
        <v>88</v>
      </c>
      <c r="B76" s="13" t="s">
        <v>3</v>
      </c>
      <c r="C76" s="41">
        <v>400</v>
      </c>
      <c r="D76" s="40">
        <v>2500</v>
      </c>
      <c r="E76" s="14">
        <f t="shared" si="5"/>
        <v>1000000</v>
      </c>
      <c r="F76" s="32"/>
    </row>
    <row r="77" spans="1:6" ht="13.5">
      <c r="A77" s="25" t="s">
        <v>89</v>
      </c>
      <c r="B77" s="13" t="s">
        <v>83</v>
      </c>
      <c r="C77" s="41">
        <v>40</v>
      </c>
      <c r="D77" s="40">
        <v>2500</v>
      </c>
      <c r="E77" s="14">
        <f t="shared" si="5"/>
        <v>100000</v>
      </c>
      <c r="F77" s="32"/>
    </row>
    <row r="78" spans="1:6" ht="13.5">
      <c r="A78" s="25" t="s">
        <v>90</v>
      </c>
      <c r="B78" s="13" t="s">
        <v>83</v>
      </c>
      <c r="C78" s="41">
        <v>40</v>
      </c>
      <c r="D78" s="40">
        <v>2500</v>
      </c>
      <c r="E78" s="14">
        <f t="shared" si="5"/>
        <v>100000</v>
      </c>
      <c r="F78" s="32"/>
    </row>
    <row r="79" spans="1:6" ht="13.5">
      <c r="A79" s="25" t="s">
        <v>91</v>
      </c>
      <c r="B79" s="13"/>
      <c r="C79" s="41"/>
      <c r="D79" s="40"/>
      <c r="E79" s="14">
        <v>1050000</v>
      </c>
      <c r="F79" s="32"/>
    </row>
    <row r="80" spans="1:6" ht="15" customHeight="1">
      <c r="A80" s="33" t="s">
        <v>65</v>
      </c>
      <c r="B80" s="33"/>
      <c r="C80" s="33"/>
      <c r="D80" s="33"/>
      <c r="E80" s="42">
        <f>SUM(E71:E79)</f>
        <v>9435664</v>
      </c>
      <c r="F80" s="35">
        <v>9435664</v>
      </c>
    </row>
    <row r="81" spans="1:6" ht="13.5">
      <c r="A81" s="11" t="s">
        <v>92</v>
      </c>
      <c r="B81" s="11"/>
      <c r="C81" s="11"/>
      <c r="D81" s="11"/>
      <c r="E81" s="11"/>
      <c r="F81" s="32"/>
    </row>
    <row r="82" spans="1:6" ht="13.5">
      <c r="A82" s="25" t="s">
        <v>93</v>
      </c>
      <c r="B82" s="13" t="s">
        <v>94</v>
      </c>
      <c r="C82" s="41">
        <v>71</v>
      </c>
      <c r="D82" s="40">
        <v>286000</v>
      </c>
      <c r="E82" s="14">
        <f aca="true" t="shared" si="6" ref="E82:E88">D82*C82</f>
        <v>20306000</v>
      </c>
      <c r="F82" s="32"/>
    </row>
    <row r="83" spans="1:6" ht="13.5">
      <c r="A83" s="25" t="s">
        <v>95</v>
      </c>
      <c r="B83" s="13" t="s">
        <v>96</v>
      </c>
      <c r="C83" s="41">
        <v>30</v>
      </c>
      <c r="D83" s="40">
        <v>56000</v>
      </c>
      <c r="E83" s="14">
        <f t="shared" si="6"/>
        <v>1680000</v>
      </c>
      <c r="F83" s="32"/>
    </row>
    <row r="84" spans="1:6" ht="13.5">
      <c r="A84" s="25" t="s">
        <v>97</v>
      </c>
      <c r="B84" s="13" t="s">
        <v>60</v>
      </c>
      <c r="C84" s="41">
        <v>20</v>
      </c>
      <c r="D84" s="40">
        <v>85000</v>
      </c>
      <c r="E84" s="14">
        <f t="shared" si="6"/>
        <v>1700000</v>
      </c>
      <c r="F84" s="32"/>
    </row>
    <row r="85" spans="1:6" ht="13.5">
      <c r="A85" s="25" t="s">
        <v>98</v>
      </c>
      <c r="B85" s="13" t="s">
        <v>21</v>
      </c>
      <c r="C85" s="41">
        <v>18</v>
      </c>
      <c r="D85" s="40">
        <v>30208.55</v>
      </c>
      <c r="E85" s="14">
        <f t="shared" si="6"/>
        <v>543753.9</v>
      </c>
      <c r="F85" s="32"/>
    </row>
    <row r="86" spans="1:6" ht="13.5">
      <c r="A86" s="25" t="s">
        <v>99</v>
      </c>
      <c r="B86" s="13" t="s">
        <v>3</v>
      </c>
      <c r="C86" s="41">
        <v>5</v>
      </c>
      <c r="D86" s="40">
        <v>2500000</v>
      </c>
      <c r="E86" s="14">
        <f t="shared" si="6"/>
        <v>12500000</v>
      </c>
      <c r="F86" s="32"/>
    </row>
    <row r="87" spans="1:6" ht="13.5">
      <c r="A87" s="25" t="s">
        <v>100</v>
      </c>
      <c r="B87" s="13" t="s">
        <v>3</v>
      </c>
      <c r="C87" s="41">
        <v>40</v>
      </c>
      <c r="D87" s="40">
        <v>250000</v>
      </c>
      <c r="E87" s="14">
        <f t="shared" si="6"/>
        <v>10000000</v>
      </c>
      <c r="F87" s="32"/>
    </row>
    <row r="88" spans="1:6" ht="13.5">
      <c r="A88" s="25" t="s">
        <v>101</v>
      </c>
      <c r="B88" s="13" t="s">
        <v>3</v>
      </c>
      <c r="C88" s="41">
        <v>1</v>
      </c>
      <c r="D88" s="40">
        <v>7705000</v>
      </c>
      <c r="E88" s="14">
        <f t="shared" si="6"/>
        <v>7705000</v>
      </c>
      <c r="F88" s="32"/>
    </row>
    <row r="89" spans="1:6" ht="13.5">
      <c r="A89" s="30" t="s">
        <v>65</v>
      </c>
      <c r="B89" s="30"/>
      <c r="C89" s="30"/>
      <c r="D89" s="30"/>
      <c r="E89" s="42">
        <f>SUM(E82:E88)</f>
        <v>54434753.9</v>
      </c>
      <c r="F89" s="35">
        <v>54434754</v>
      </c>
    </row>
    <row r="90" spans="1:6" ht="13.5">
      <c r="A90" s="11" t="s">
        <v>102</v>
      </c>
      <c r="B90" s="11"/>
      <c r="C90" s="11"/>
      <c r="D90" s="11"/>
      <c r="E90" s="11"/>
      <c r="F90" s="32"/>
    </row>
    <row r="91" spans="1:6" ht="13.5">
      <c r="A91" s="25" t="s">
        <v>103</v>
      </c>
      <c r="B91" s="13"/>
      <c r="C91" s="41">
        <v>1</v>
      </c>
      <c r="D91" s="40">
        <v>85139058</v>
      </c>
      <c r="E91" s="14">
        <f>SUM(C91*D91)</f>
        <v>85139058</v>
      </c>
      <c r="F91" s="32"/>
    </row>
    <row r="92" spans="1:6" ht="13.5">
      <c r="A92" s="25" t="s">
        <v>104</v>
      </c>
      <c r="B92" s="13"/>
      <c r="C92" s="41">
        <v>1</v>
      </c>
      <c r="D92" s="40">
        <v>4220943</v>
      </c>
      <c r="E92" s="14">
        <f aca="true" t="shared" si="7" ref="E92:E101">SUM(C92*D92)</f>
        <v>4220943</v>
      </c>
      <c r="F92" s="32"/>
    </row>
    <row r="93" spans="1:6" ht="13.5">
      <c r="A93" s="25" t="s">
        <v>105</v>
      </c>
      <c r="B93" s="13"/>
      <c r="C93" s="41">
        <v>1</v>
      </c>
      <c r="D93" s="40">
        <v>40196768</v>
      </c>
      <c r="E93" s="14">
        <f t="shared" si="7"/>
        <v>40196768</v>
      </c>
      <c r="F93" s="32"/>
    </row>
    <row r="94" spans="1:6" ht="13.5">
      <c r="A94" s="25" t="s">
        <v>106</v>
      </c>
      <c r="B94" s="13"/>
      <c r="C94" s="41">
        <v>1</v>
      </c>
      <c r="D94" s="43">
        <v>18426506</v>
      </c>
      <c r="E94" s="14">
        <f t="shared" si="7"/>
        <v>18426506</v>
      </c>
      <c r="F94" s="32"/>
    </row>
    <row r="95" spans="1:6" ht="13.5">
      <c r="A95" s="25" t="s">
        <v>107</v>
      </c>
      <c r="B95" s="13"/>
      <c r="C95" s="41">
        <v>1</v>
      </c>
      <c r="D95" s="40">
        <v>72986149</v>
      </c>
      <c r="E95" s="14">
        <f t="shared" si="7"/>
        <v>72986149</v>
      </c>
      <c r="F95" s="32"/>
    </row>
    <row r="96" spans="1:6" ht="13.5">
      <c r="A96" s="25" t="s">
        <v>108</v>
      </c>
      <c r="B96" s="13"/>
      <c r="C96" s="41">
        <v>1</v>
      </c>
      <c r="D96" s="40">
        <v>34866737</v>
      </c>
      <c r="E96" s="14">
        <f t="shared" si="7"/>
        <v>34866737</v>
      </c>
      <c r="F96" s="32"/>
    </row>
    <row r="97" spans="1:6" ht="13.5">
      <c r="A97" s="25" t="s">
        <v>109</v>
      </c>
      <c r="B97" s="13"/>
      <c r="C97" s="41">
        <v>1</v>
      </c>
      <c r="D97" s="40">
        <v>11021238</v>
      </c>
      <c r="E97" s="14">
        <f t="shared" si="7"/>
        <v>11021238</v>
      </c>
      <c r="F97" s="32"/>
    </row>
    <row r="98" spans="1:6" ht="13.5">
      <c r="A98" s="25" t="s">
        <v>110</v>
      </c>
      <c r="B98" s="13"/>
      <c r="C98" s="41">
        <v>1</v>
      </c>
      <c r="D98" s="40">
        <v>20785618</v>
      </c>
      <c r="E98" s="14">
        <f t="shared" si="7"/>
        <v>20785618</v>
      </c>
      <c r="F98" s="32"/>
    </row>
    <row r="99" spans="1:6" ht="13.5">
      <c r="A99" s="25" t="s">
        <v>111</v>
      </c>
      <c r="B99" s="13"/>
      <c r="C99" s="41">
        <v>1</v>
      </c>
      <c r="D99" s="40">
        <v>5611715</v>
      </c>
      <c r="E99" s="14">
        <f t="shared" si="7"/>
        <v>5611715</v>
      </c>
      <c r="F99" s="32"/>
    </row>
    <row r="100" spans="1:6" ht="13.5">
      <c r="A100" s="25" t="s">
        <v>112</v>
      </c>
      <c r="B100" s="13"/>
      <c r="C100" s="41">
        <v>1</v>
      </c>
      <c r="D100" s="40">
        <v>6233939</v>
      </c>
      <c r="E100" s="14">
        <f t="shared" si="7"/>
        <v>6233939</v>
      </c>
      <c r="F100" s="32"/>
    </row>
    <row r="101" spans="1:6" ht="13.5">
      <c r="A101" s="25" t="s">
        <v>113</v>
      </c>
      <c r="B101" s="13"/>
      <c r="C101" s="41">
        <v>1</v>
      </c>
      <c r="D101" s="40">
        <v>15511571</v>
      </c>
      <c r="E101" s="14">
        <f t="shared" si="7"/>
        <v>15511571</v>
      </c>
      <c r="F101" s="32"/>
    </row>
    <row r="102" spans="1:6" ht="13.5">
      <c r="A102" s="30" t="s">
        <v>65</v>
      </c>
      <c r="B102" s="30"/>
      <c r="C102" s="30"/>
      <c r="D102" s="30"/>
      <c r="E102" s="22">
        <f>SUM(E91:E101)</f>
        <v>315000242</v>
      </c>
      <c r="F102" s="35">
        <v>315000242</v>
      </c>
    </row>
    <row r="103" spans="1:6" ht="13.5">
      <c r="A103" s="11" t="s">
        <v>114</v>
      </c>
      <c r="B103" s="11"/>
      <c r="C103" s="11"/>
      <c r="D103" s="11"/>
      <c r="E103" s="11"/>
      <c r="F103" s="32"/>
    </row>
    <row r="104" spans="1:6" ht="13.5">
      <c r="A104" s="25" t="s">
        <v>115</v>
      </c>
      <c r="B104" s="13"/>
      <c r="C104" s="13">
        <v>1</v>
      </c>
      <c r="D104" s="40">
        <v>19114250</v>
      </c>
      <c r="E104" s="14">
        <f>SUM(C104*D104)</f>
        <v>19114250</v>
      </c>
      <c r="F104" s="32"/>
    </row>
    <row r="105" spans="1:6" ht="13.5">
      <c r="A105" s="25" t="s">
        <v>116</v>
      </c>
      <c r="B105" s="13"/>
      <c r="C105" s="13">
        <v>1</v>
      </c>
      <c r="D105" s="40">
        <v>3436123</v>
      </c>
      <c r="E105" s="14">
        <f>SUM(C105*D105)</f>
        <v>3436123</v>
      </c>
      <c r="F105" s="32"/>
    </row>
    <row r="106" spans="1:6" ht="15" customHeight="1">
      <c r="A106" s="33" t="s">
        <v>65</v>
      </c>
      <c r="B106" s="33"/>
      <c r="C106" s="33"/>
      <c r="D106" s="33"/>
      <c r="E106" s="22">
        <f>SUM(E104:E105)</f>
        <v>22550373</v>
      </c>
      <c r="F106" s="35">
        <v>22550373</v>
      </c>
    </row>
    <row r="107" spans="1:6" ht="13.5">
      <c r="A107" s="11" t="s">
        <v>117</v>
      </c>
      <c r="B107" s="11"/>
      <c r="C107" s="11"/>
      <c r="D107" s="11"/>
      <c r="E107" s="11"/>
      <c r="F107" s="32"/>
    </row>
    <row r="108" spans="1:6" ht="13.5">
      <c r="A108" s="44" t="s">
        <v>118</v>
      </c>
      <c r="B108" s="13"/>
      <c r="C108" s="13">
        <v>1</v>
      </c>
      <c r="D108" s="40">
        <v>10971483</v>
      </c>
      <c r="E108" s="14">
        <f aca="true" t="shared" si="8" ref="E108:E111">SUM(C108*D108)</f>
        <v>10971483</v>
      </c>
      <c r="F108" s="32"/>
    </row>
    <row r="109" spans="1:6" ht="13.5">
      <c r="A109" s="25" t="s">
        <v>119</v>
      </c>
      <c r="B109" s="13"/>
      <c r="C109" s="13">
        <v>1</v>
      </c>
      <c r="D109" s="40">
        <v>26627412</v>
      </c>
      <c r="E109" s="14">
        <f t="shared" si="8"/>
        <v>26627412</v>
      </c>
      <c r="F109" s="32"/>
    </row>
    <row r="110" spans="1:6" ht="13.5">
      <c r="A110" s="25" t="s">
        <v>120</v>
      </c>
      <c r="B110" s="13"/>
      <c r="C110" s="13">
        <v>1</v>
      </c>
      <c r="D110" s="40">
        <v>6598256</v>
      </c>
      <c r="E110" s="14">
        <f t="shared" si="8"/>
        <v>6598256</v>
      </c>
      <c r="F110" s="32"/>
    </row>
    <row r="111" spans="1:6" ht="13.5">
      <c r="A111" s="25" t="s">
        <v>121</v>
      </c>
      <c r="B111" s="13"/>
      <c r="C111" s="13">
        <v>1</v>
      </c>
      <c r="D111" s="40">
        <v>50284777</v>
      </c>
      <c r="E111" s="14">
        <f t="shared" si="8"/>
        <v>50284777</v>
      </c>
      <c r="F111" s="32"/>
    </row>
    <row r="112" spans="1:6" ht="13.5">
      <c r="A112" s="30" t="s">
        <v>65</v>
      </c>
      <c r="B112" s="30"/>
      <c r="C112" s="30"/>
      <c r="D112" s="30"/>
      <c r="E112" s="22">
        <f>SUM(E108:E111)</f>
        <v>94481928</v>
      </c>
      <c r="F112" s="35">
        <v>94481928</v>
      </c>
    </row>
    <row r="113" spans="1:6" ht="13.5">
      <c r="A113" s="45" t="s">
        <v>65</v>
      </c>
      <c r="B113" s="46"/>
      <c r="C113" s="46"/>
      <c r="D113" s="47"/>
      <c r="E113" s="48">
        <f>SUM(E69+E80+E89+E102+E106+E112)</f>
        <v>568874211.9</v>
      </c>
      <c r="F113" s="49">
        <f>SUM(F69:F112)</f>
        <v>568874212</v>
      </c>
    </row>
    <row r="114" spans="1:6" ht="15">
      <c r="A114" s="2"/>
      <c r="B114" s="3"/>
      <c r="C114" s="3"/>
      <c r="D114" s="4"/>
      <c r="E114" s="5"/>
      <c r="F114" s="50"/>
    </row>
    <row r="115" spans="1:6" ht="15">
      <c r="A115" s="2"/>
      <c r="B115" s="3"/>
      <c r="C115" s="3"/>
      <c r="D115" s="4"/>
      <c r="E115" s="5"/>
      <c r="F115" s="50"/>
    </row>
    <row r="116" spans="1:6" ht="15">
      <c r="A116" s="51"/>
      <c r="B116" s="52"/>
      <c r="C116" s="52"/>
      <c r="D116" s="53"/>
      <c r="E116" s="54"/>
      <c r="F116" s="50"/>
    </row>
    <row r="117" spans="1:6" ht="15">
      <c r="A117" s="55" t="s">
        <v>122</v>
      </c>
      <c r="B117" s="3"/>
      <c r="C117" s="3"/>
      <c r="D117" s="56"/>
      <c r="E117" s="56"/>
      <c r="F117" s="50"/>
    </row>
    <row r="118" spans="1:5" ht="15">
      <c r="A118" s="57" t="s">
        <v>123</v>
      </c>
      <c r="B118" s="3"/>
      <c r="C118" s="3"/>
      <c r="D118" s="58"/>
      <c r="E118" s="58"/>
    </row>
    <row r="128" spans="1:5" ht="17.25">
      <c r="A128" s="59"/>
      <c r="B128" s="59"/>
      <c r="C128" s="59"/>
      <c r="D128" s="59"/>
      <c r="E128" s="59"/>
    </row>
    <row r="129" spans="1:5" ht="15">
      <c r="A129" s="6"/>
      <c r="B129" s="6"/>
      <c r="C129" s="6"/>
      <c r="D129" s="6"/>
      <c r="E129" s="6"/>
    </row>
    <row r="130" spans="1:5" ht="15">
      <c r="A130" s="60"/>
      <c r="B130" s="11"/>
      <c r="C130" s="11"/>
      <c r="D130" s="61"/>
      <c r="E130" s="61"/>
    </row>
    <row r="131" spans="1:5" ht="13.5">
      <c r="A131" s="11"/>
      <c r="B131" s="11"/>
      <c r="C131" s="11"/>
      <c r="D131" s="61"/>
      <c r="E131" s="61"/>
    </row>
    <row r="132" spans="1:5" ht="13.5">
      <c r="A132" s="12"/>
      <c r="B132" s="13"/>
      <c r="C132" s="13"/>
      <c r="D132" s="14"/>
      <c r="E132" s="14"/>
    </row>
    <row r="133" spans="1:5" ht="13.5">
      <c r="A133" s="12"/>
      <c r="B133" s="13"/>
      <c r="C133" s="13"/>
      <c r="D133" s="14"/>
      <c r="E133" s="14"/>
    </row>
    <row r="134" spans="1:5" ht="13.5">
      <c r="A134" s="12"/>
      <c r="B134" s="13"/>
      <c r="C134" s="13"/>
      <c r="D134" s="15"/>
      <c r="E134" s="14"/>
    </row>
    <row r="135" spans="1:5" ht="13.5">
      <c r="A135" s="12"/>
      <c r="B135" s="13"/>
      <c r="C135" s="13"/>
      <c r="D135" s="15"/>
      <c r="E135" s="14"/>
    </row>
    <row r="136" spans="1:5" ht="13.5">
      <c r="A136" s="12"/>
      <c r="B136" s="13"/>
      <c r="C136" s="13"/>
      <c r="D136" s="15"/>
      <c r="E136" s="14"/>
    </row>
    <row r="137" spans="1:5" ht="13.5">
      <c r="A137" s="12"/>
      <c r="B137" s="13"/>
      <c r="C137" s="13"/>
      <c r="D137" s="15"/>
      <c r="E137" s="14"/>
    </row>
    <row r="138" spans="1:5" ht="13.5">
      <c r="A138" s="12"/>
      <c r="B138" s="13"/>
      <c r="C138" s="13"/>
      <c r="D138" s="15"/>
      <c r="E138" s="14"/>
    </row>
    <row r="139" spans="1:5" ht="13.5">
      <c r="A139" s="12"/>
      <c r="B139" s="13"/>
      <c r="C139" s="13"/>
      <c r="D139" s="15"/>
      <c r="E139" s="14"/>
    </row>
    <row r="140" spans="1:5" ht="13.5">
      <c r="A140" s="12"/>
      <c r="B140" s="13"/>
      <c r="C140" s="13"/>
      <c r="D140" s="15"/>
      <c r="E140" s="14"/>
    </row>
    <row r="141" spans="1:5" ht="13.5">
      <c r="A141" s="12"/>
      <c r="B141" s="13"/>
      <c r="C141" s="13"/>
      <c r="D141" s="15"/>
      <c r="E141" s="14"/>
    </row>
    <row r="142" spans="1:5" ht="13.5">
      <c r="A142" s="12"/>
      <c r="B142" s="13"/>
      <c r="C142" s="13"/>
      <c r="D142" s="15"/>
      <c r="E142" s="14"/>
    </row>
    <row r="143" spans="1:5" ht="13.5">
      <c r="A143" s="12"/>
      <c r="B143" s="13"/>
      <c r="C143" s="13"/>
      <c r="D143" s="15"/>
      <c r="E143" s="14"/>
    </row>
    <row r="144" spans="1:5" ht="13.5">
      <c r="A144" s="12"/>
      <c r="B144" s="13"/>
      <c r="C144" s="13"/>
      <c r="D144" s="15"/>
      <c r="E144" s="14"/>
    </row>
    <row r="145" spans="1:5" ht="13.5">
      <c r="A145" s="12"/>
      <c r="B145" s="13"/>
      <c r="C145" s="13"/>
      <c r="D145" s="15"/>
      <c r="E145" s="14"/>
    </row>
    <row r="146" spans="1:5" ht="13.5">
      <c r="A146" s="12"/>
      <c r="B146" s="13"/>
      <c r="C146" s="13"/>
      <c r="D146" s="15"/>
      <c r="E146" s="14"/>
    </row>
    <row r="147" spans="1:5" ht="13.5">
      <c r="A147" s="12"/>
      <c r="B147" s="13"/>
      <c r="C147" s="13"/>
      <c r="D147" s="15"/>
      <c r="E147" s="14"/>
    </row>
    <row r="148" spans="1:5" ht="13.5">
      <c r="A148" s="12"/>
      <c r="B148" s="13"/>
      <c r="C148" s="13"/>
      <c r="D148" s="15"/>
      <c r="E148" s="14"/>
    </row>
    <row r="149" spans="1:5" ht="13.5">
      <c r="A149" s="12"/>
      <c r="B149" s="13"/>
      <c r="C149" s="13"/>
      <c r="D149" s="15"/>
      <c r="E149" s="14"/>
    </row>
    <row r="150" spans="1:5" ht="13.5">
      <c r="A150" s="12"/>
      <c r="B150" s="13"/>
      <c r="C150" s="13"/>
      <c r="D150" s="15"/>
      <c r="E150" s="14"/>
    </row>
    <row r="151" spans="1:5" ht="13.5">
      <c r="A151" s="12"/>
      <c r="B151" s="13"/>
      <c r="C151" s="13"/>
      <c r="D151" s="15"/>
      <c r="E151" s="14"/>
    </row>
    <row r="152" spans="1:5" ht="13.5">
      <c r="A152" s="12"/>
      <c r="B152" s="13"/>
      <c r="C152" s="13"/>
      <c r="D152" s="15"/>
      <c r="E152" s="14"/>
    </row>
    <row r="153" spans="1:5" ht="13.5">
      <c r="A153" s="12"/>
      <c r="B153" s="13"/>
      <c r="C153" s="13"/>
      <c r="D153" s="15"/>
      <c r="E153" s="14"/>
    </row>
    <row r="154" spans="1:5" ht="13.5">
      <c r="A154" s="12"/>
      <c r="B154" s="13"/>
      <c r="C154" s="13"/>
      <c r="D154" s="15"/>
      <c r="E154" s="14"/>
    </row>
    <row r="155" spans="1:5" ht="13.5">
      <c r="A155" s="12"/>
      <c r="B155" s="13"/>
      <c r="C155" s="13"/>
      <c r="D155" s="15"/>
      <c r="E155" s="14"/>
    </row>
    <row r="156" spans="1:5" ht="13.5">
      <c r="A156" s="12"/>
      <c r="B156" s="13"/>
      <c r="C156" s="13"/>
      <c r="D156" s="15"/>
      <c r="E156" s="14"/>
    </row>
    <row r="157" spans="1:5" ht="13.5">
      <c r="A157" s="12"/>
      <c r="B157" s="13"/>
      <c r="C157" s="13"/>
      <c r="D157" s="15"/>
      <c r="E157" s="14"/>
    </row>
    <row r="158" spans="1:5" ht="13.5">
      <c r="A158" s="12"/>
      <c r="B158" s="13"/>
      <c r="C158" s="13"/>
      <c r="D158" s="15"/>
      <c r="E158" s="14"/>
    </row>
    <row r="159" spans="1:5" ht="13.5">
      <c r="A159" s="12"/>
      <c r="B159" s="13"/>
      <c r="C159" s="13"/>
      <c r="D159" s="15"/>
      <c r="E159" s="14"/>
    </row>
    <row r="160" spans="1:5" ht="13.5">
      <c r="A160" s="12"/>
      <c r="B160" s="13"/>
      <c r="C160" s="13"/>
      <c r="D160" s="15"/>
      <c r="E160" s="14"/>
    </row>
    <row r="161" spans="1:5" ht="13.5">
      <c r="A161" s="12"/>
      <c r="B161" s="13"/>
      <c r="C161" s="13"/>
      <c r="D161" s="15"/>
      <c r="E161" s="14"/>
    </row>
    <row r="162" spans="1:5" ht="13.5">
      <c r="A162" s="12"/>
      <c r="B162" s="13"/>
      <c r="C162" s="13"/>
      <c r="D162" s="15"/>
      <c r="E162" s="14"/>
    </row>
    <row r="163" spans="1:5" ht="13.5">
      <c r="A163" s="12"/>
      <c r="B163" s="13"/>
      <c r="C163" s="13"/>
      <c r="D163" s="15"/>
      <c r="E163" s="14"/>
    </row>
    <row r="164" spans="1:5" ht="13.5">
      <c r="A164" s="12"/>
      <c r="B164" s="13"/>
      <c r="C164" s="13"/>
      <c r="D164" s="15"/>
      <c r="E164" s="14"/>
    </row>
    <row r="165" spans="1:5" ht="13.5">
      <c r="A165" s="12"/>
      <c r="B165" s="13"/>
      <c r="C165" s="13"/>
      <c r="D165" s="15"/>
      <c r="E165" s="14"/>
    </row>
    <row r="166" spans="1:5" ht="13.5">
      <c r="A166" s="12"/>
      <c r="B166" s="13"/>
      <c r="C166" s="13"/>
      <c r="D166" s="15"/>
      <c r="E166" s="14"/>
    </row>
    <row r="167" spans="1:5" ht="13.5">
      <c r="A167" s="17"/>
      <c r="B167" s="18"/>
      <c r="C167" s="18"/>
      <c r="D167" s="19"/>
      <c r="E167" s="20"/>
    </row>
    <row r="168" spans="1:5" ht="13.5">
      <c r="A168" s="12"/>
      <c r="B168" s="13"/>
      <c r="C168" s="13"/>
      <c r="D168" s="15"/>
      <c r="E168" s="14"/>
    </row>
    <row r="169" spans="1:5" ht="13.5">
      <c r="A169" s="12"/>
      <c r="B169" s="13"/>
      <c r="C169" s="13"/>
      <c r="D169" s="15"/>
      <c r="E169" s="14"/>
    </row>
    <row r="170" spans="1:5" ht="13.5">
      <c r="A170" s="12"/>
      <c r="B170" s="13"/>
      <c r="C170" s="13"/>
      <c r="D170" s="15"/>
      <c r="E170" s="14"/>
    </row>
    <row r="171" spans="1:5" ht="13.5">
      <c r="A171" s="12"/>
      <c r="B171" s="13"/>
      <c r="C171" s="13"/>
      <c r="D171" s="15"/>
      <c r="E171" s="14"/>
    </row>
    <row r="172" spans="1:5" ht="13.5">
      <c r="A172" s="12"/>
      <c r="B172" s="13"/>
      <c r="C172" s="13"/>
      <c r="D172" s="15"/>
      <c r="E172" s="14"/>
    </row>
    <row r="173" spans="1:5" ht="13.5">
      <c r="A173" s="12"/>
      <c r="B173" s="13"/>
      <c r="C173" s="13"/>
      <c r="D173" s="15"/>
      <c r="E173" s="14"/>
    </row>
    <row r="174" spans="1:5" ht="13.5">
      <c r="A174" s="12"/>
      <c r="B174" s="13"/>
      <c r="C174" s="13"/>
      <c r="D174" s="15"/>
      <c r="E174" s="14"/>
    </row>
    <row r="175" spans="1:5" ht="13.5">
      <c r="A175" s="12"/>
      <c r="B175" s="13"/>
      <c r="C175" s="13"/>
      <c r="D175" s="15"/>
      <c r="E175" s="14"/>
    </row>
    <row r="176" spans="1:5" ht="13.5">
      <c r="A176" s="12"/>
      <c r="B176" s="13"/>
      <c r="C176" s="13"/>
      <c r="D176" s="15"/>
      <c r="E176" s="14"/>
    </row>
    <row r="177" spans="1:5" ht="13.5">
      <c r="A177" s="12"/>
      <c r="B177" s="13"/>
      <c r="C177" s="13"/>
      <c r="D177" s="15"/>
      <c r="E177" s="14"/>
    </row>
    <row r="178" spans="1:5" ht="13.5">
      <c r="A178" s="12"/>
      <c r="B178" s="13"/>
      <c r="C178" s="13"/>
      <c r="D178" s="15"/>
      <c r="E178" s="14"/>
    </row>
    <row r="179" spans="1:5" ht="13.5">
      <c r="A179" s="17"/>
      <c r="B179" s="62"/>
      <c r="C179" s="18"/>
      <c r="D179" s="19"/>
      <c r="E179" s="22"/>
    </row>
    <row r="180" spans="1:5" ht="13.5">
      <c r="A180" s="63"/>
      <c r="B180" s="62"/>
      <c r="C180" s="13"/>
      <c r="D180" s="15"/>
      <c r="E180" s="64"/>
    </row>
    <row r="181" spans="1:6" ht="13.5">
      <c r="A181" s="25"/>
      <c r="B181" s="13"/>
      <c r="C181" s="13"/>
      <c r="D181" s="15"/>
      <c r="E181" s="14"/>
      <c r="F181" s="16"/>
    </row>
    <row r="182" spans="1:5" ht="13.5">
      <c r="A182" s="25"/>
      <c r="B182" s="13"/>
      <c r="C182" s="13"/>
      <c r="D182" s="15"/>
      <c r="E182" s="14"/>
    </row>
    <row r="183" spans="1:5" ht="13.5">
      <c r="A183" s="25"/>
      <c r="B183" s="13"/>
      <c r="C183" s="13"/>
      <c r="D183" s="15"/>
      <c r="E183" s="14"/>
    </row>
    <row r="184" spans="1:5" ht="13.5">
      <c r="A184" s="25"/>
      <c r="B184" s="13"/>
      <c r="C184" s="13"/>
      <c r="D184" s="15"/>
      <c r="E184" s="14"/>
    </row>
    <row r="185" spans="1:5" ht="13.5">
      <c r="A185" s="25"/>
      <c r="B185" s="13"/>
      <c r="C185" s="13"/>
      <c r="D185" s="15"/>
      <c r="E185" s="14"/>
    </row>
    <row r="186" spans="1:5" ht="13.5">
      <c r="A186" s="25"/>
      <c r="B186" s="13"/>
      <c r="C186" s="13"/>
      <c r="D186" s="15"/>
      <c r="E186" s="14"/>
    </row>
    <row r="187" spans="1:5" ht="13.5">
      <c r="A187" s="25"/>
      <c r="B187" s="13"/>
      <c r="C187" s="13"/>
      <c r="D187" s="15"/>
      <c r="E187" s="14"/>
    </row>
    <row r="188" spans="1:5" ht="13.5">
      <c r="A188" s="25"/>
      <c r="B188" s="13"/>
      <c r="C188" s="13"/>
      <c r="D188" s="15"/>
      <c r="E188" s="14"/>
    </row>
    <row r="189" spans="1:5" ht="13.5">
      <c r="A189" s="25"/>
      <c r="B189" s="13"/>
      <c r="C189" s="13"/>
      <c r="D189" s="15"/>
      <c r="E189" s="14"/>
    </row>
    <row r="190" spans="1:5" ht="13.5">
      <c r="A190" s="26"/>
      <c r="B190" s="27"/>
      <c r="C190" s="27"/>
      <c r="D190" s="28"/>
      <c r="E190" s="29"/>
    </row>
    <row r="191" spans="1:5" ht="13.5">
      <c r="A191" s="65"/>
      <c r="B191" s="13"/>
      <c r="C191" s="13"/>
      <c r="D191" s="15"/>
      <c r="E191" s="22"/>
    </row>
    <row r="192" spans="1:5" ht="13.5">
      <c r="A192" s="66"/>
      <c r="B192" s="13"/>
      <c r="C192" s="13"/>
      <c r="D192" s="15"/>
      <c r="E192" s="22"/>
    </row>
    <row r="193" spans="1:5" ht="13.5">
      <c r="A193" s="67"/>
      <c r="B193" s="62"/>
      <c r="C193" s="18"/>
      <c r="D193" s="19"/>
      <c r="E193" s="20"/>
    </row>
    <row r="194" spans="1:5" ht="13.5">
      <c r="A194" s="36"/>
      <c r="B194" s="68"/>
      <c r="C194" s="37"/>
      <c r="D194" s="38"/>
      <c r="E194" s="14"/>
    </row>
    <row r="195" spans="1:5" ht="13.5">
      <c r="A195" s="25"/>
      <c r="B195" s="68"/>
      <c r="C195" s="39"/>
      <c r="D195" s="40"/>
      <c r="E195" s="14"/>
    </row>
    <row r="196" spans="1:5" ht="13.5">
      <c r="A196" s="25"/>
      <c r="B196" s="13"/>
      <c r="C196" s="41"/>
      <c r="D196" s="40"/>
      <c r="E196" s="14"/>
    </row>
    <row r="197" spans="1:5" ht="13.5">
      <c r="A197" s="25"/>
      <c r="B197" s="13"/>
      <c r="C197" s="41"/>
      <c r="D197" s="40"/>
      <c r="E197" s="14"/>
    </row>
    <row r="198" spans="1:5" ht="13.5">
      <c r="A198" s="25"/>
      <c r="B198" s="13"/>
      <c r="C198" s="41"/>
      <c r="D198" s="40"/>
      <c r="E198" s="14"/>
    </row>
    <row r="199" spans="1:5" ht="13.5">
      <c r="A199" s="25"/>
      <c r="B199" s="13"/>
      <c r="C199" s="41"/>
      <c r="D199" s="40"/>
      <c r="E199" s="14"/>
    </row>
    <row r="200" spans="1:5" ht="13.5">
      <c r="A200" s="25"/>
      <c r="B200" s="13"/>
      <c r="C200" s="41"/>
      <c r="D200" s="40"/>
      <c r="E200" s="14"/>
    </row>
    <row r="201" spans="1:5" ht="13.5">
      <c r="A201" s="25"/>
      <c r="B201" s="13"/>
      <c r="C201" s="41"/>
      <c r="D201" s="40"/>
      <c r="E201" s="14"/>
    </row>
    <row r="202" spans="1:5" ht="13.5">
      <c r="A202" s="25"/>
      <c r="B202" s="13"/>
      <c r="C202" s="41"/>
      <c r="D202" s="40"/>
      <c r="E202" s="14"/>
    </row>
    <row r="203" spans="1:5" ht="13.5">
      <c r="A203" s="65"/>
      <c r="B203" s="13"/>
      <c r="C203" s="41"/>
      <c r="D203" s="40"/>
      <c r="E203" s="42"/>
    </row>
    <row r="204" spans="1:5" ht="13.5">
      <c r="A204" s="30"/>
      <c r="B204" s="13"/>
      <c r="C204" s="41"/>
      <c r="D204" s="40"/>
      <c r="E204" s="40"/>
    </row>
    <row r="205" spans="1:5" ht="13.5">
      <c r="A205" s="25"/>
      <c r="B205" s="13"/>
      <c r="C205" s="41"/>
      <c r="D205" s="40"/>
      <c r="E205" s="14"/>
    </row>
    <row r="206" spans="1:5" ht="13.5">
      <c r="A206" s="25"/>
      <c r="B206" s="13"/>
      <c r="C206" s="41"/>
      <c r="D206" s="40"/>
      <c r="E206" s="14"/>
    </row>
    <row r="207" spans="1:5" ht="13.5">
      <c r="A207" s="25"/>
      <c r="B207" s="13"/>
      <c r="C207" s="41"/>
      <c r="D207" s="40"/>
      <c r="E207" s="14"/>
    </row>
    <row r="208" spans="1:5" ht="13.5">
      <c r="A208" s="25"/>
      <c r="B208" s="13"/>
      <c r="C208" s="41"/>
      <c r="D208" s="40"/>
      <c r="E208" s="14"/>
    </row>
    <row r="209" spans="1:5" ht="13.5">
      <c r="A209" s="25"/>
      <c r="B209" s="13"/>
      <c r="C209" s="41"/>
      <c r="D209" s="40"/>
      <c r="E209" s="14"/>
    </row>
    <row r="210" spans="1:5" ht="13.5">
      <c r="A210" s="25"/>
      <c r="B210" s="13"/>
      <c r="C210" s="41"/>
      <c r="D210" s="40"/>
      <c r="E210" s="14"/>
    </row>
    <row r="211" spans="1:5" ht="13.5">
      <c r="A211" s="25"/>
      <c r="B211" s="13"/>
      <c r="C211" s="41"/>
      <c r="D211" s="40"/>
      <c r="E211" s="14"/>
    </row>
    <row r="212" spans="1:5" ht="13.5">
      <c r="A212" s="65"/>
      <c r="B212" s="13"/>
      <c r="C212" s="41"/>
      <c r="D212" s="40"/>
      <c r="E212" s="42"/>
    </row>
    <row r="213" spans="1:5" ht="13.5">
      <c r="A213" s="30"/>
      <c r="B213" s="13"/>
      <c r="C213" s="41"/>
      <c r="D213" s="40"/>
      <c r="E213" s="40"/>
    </row>
    <row r="214" spans="1:5" ht="13.5">
      <c r="A214" s="25"/>
      <c r="B214" s="13"/>
      <c r="C214" s="41"/>
      <c r="D214" s="40"/>
      <c r="E214" s="14"/>
    </row>
    <row r="215" spans="1:5" ht="13.5">
      <c r="A215" s="25"/>
      <c r="B215" s="13"/>
      <c r="C215" s="41"/>
      <c r="D215" s="40"/>
      <c r="E215" s="14"/>
    </row>
    <row r="216" spans="1:5" ht="13.5">
      <c r="A216" s="25"/>
      <c r="B216" s="13"/>
      <c r="C216" s="41"/>
      <c r="D216" s="40"/>
      <c r="E216" s="14"/>
    </row>
    <row r="217" spans="1:5" ht="13.5">
      <c r="A217" s="25"/>
      <c r="B217" s="13"/>
      <c r="C217" s="41"/>
      <c r="D217" s="43"/>
      <c r="E217" s="14"/>
    </row>
    <row r="218" spans="1:5" ht="13.5">
      <c r="A218" s="25"/>
      <c r="B218" s="13"/>
      <c r="C218" s="41"/>
      <c r="D218" s="40"/>
      <c r="E218" s="14"/>
    </row>
    <row r="219" spans="1:5" ht="13.5">
      <c r="A219" s="25"/>
      <c r="B219" s="13"/>
      <c r="C219" s="41"/>
      <c r="D219" s="40"/>
      <c r="E219" s="14"/>
    </row>
    <row r="220" spans="1:5" ht="13.5">
      <c r="A220" s="25"/>
      <c r="B220" s="13"/>
      <c r="C220" s="41"/>
      <c r="D220" s="40"/>
      <c r="E220" s="14"/>
    </row>
    <row r="221" spans="1:5" ht="13.5">
      <c r="A221" s="25"/>
      <c r="B221" s="13"/>
      <c r="C221" s="41"/>
      <c r="D221" s="40"/>
      <c r="E221" s="14"/>
    </row>
    <row r="222" spans="1:5" ht="13.5">
      <c r="A222" s="25"/>
      <c r="B222" s="13"/>
      <c r="C222" s="41"/>
      <c r="D222" s="40"/>
      <c r="E222" s="14"/>
    </row>
    <row r="223" spans="1:5" ht="13.5">
      <c r="A223" s="25"/>
      <c r="B223" s="13"/>
      <c r="C223" s="41"/>
      <c r="D223" s="40"/>
      <c r="E223" s="14"/>
    </row>
    <row r="224" spans="1:5" ht="13.5">
      <c r="A224" s="25"/>
      <c r="B224" s="13"/>
      <c r="C224" s="41"/>
      <c r="D224" s="40"/>
      <c r="E224" s="14"/>
    </row>
    <row r="225" spans="1:5" ht="13.5">
      <c r="A225" s="25"/>
      <c r="B225" s="13"/>
      <c r="C225" s="41"/>
      <c r="D225" s="40"/>
      <c r="E225" s="14"/>
    </row>
    <row r="226" spans="1:5" ht="13.5">
      <c r="A226" s="65"/>
      <c r="B226" s="13"/>
      <c r="C226" s="41"/>
      <c r="D226" s="40"/>
      <c r="E226" s="22"/>
    </row>
    <row r="227" spans="1:5" ht="13.5">
      <c r="A227" s="30"/>
      <c r="B227" s="13"/>
      <c r="C227" s="41"/>
      <c r="D227" s="40"/>
      <c r="E227" s="40"/>
    </row>
    <row r="228" spans="1:5" ht="13.5">
      <c r="A228" s="25"/>
      <c r="B228" s="13"/>
      <c r="C228" s="13"/>
      <c r="D228" s="40"/>
      <c r="E228" s="14"/>
    </row>
    <row r="229" spans="1:5" ht="13.5">
      <c r="A229" s="25"/>
      <c r="B229" s="13"/>
      <c r="C229" s="13"/>
      <c r="D229" s="40"/>
      <c r="E229" s="14"/>
    </row>
    <row r="230" spans="1:5" ht="13.5">
      <c r="A230" s="25"/>
      <c r="B230" s="13"/>
      <c r="C230" s="13"/>
      <c r="D230" s="40"/>
      <c r="E230" s="14"/>
    </row>
    <row r="231" spans="1:5" ht="13.5">
      <c r="A231" s="65"/>
      <c r="B231" s="13"/>
      <c r="C231" s="13"/>
      <c r="D231" s="40"/>
      <c r="E231" s="22"/>
    </row>
    <row r="232" spans="1:5" ht="13.5">
      <c r="A232" s="30"/>
      <c r="B232" s="13"/>
      <c r="C232" s="13"/>
      <c r="D232" s="40"/>
      <c r="E232" s="40"/>
    </row>
    <row r="233" spans="1:5" ht="13.5">
      <c r="A233" s="44"/>
      <c r="B233" s="13"/>
      <c r="C233" s="13"/>
      <c r="D233" s="40"/>
      <c r="E233" s="14"/>
    </row>
    <row r="234" spans="1:5" ht="13.5">
      <c r="A234" s="25"/>
      <c r="B234" s="13"/>
      <c r="C234" s="13"/>
      <c r="D234" s="40"/>
      <c r="E234" s="14"/>
    </row>
    <row r="235" spans="1:5" ht="13.5">
      <c r="A235" s="25"/>
      <c r="B235" s="13"/>
      <c r="C235" s="13"/>
      <c r="D235" s="40"/>
      <c r="E235" s="14"/>
    </row>
    <row r="236" spans="1:5" ht="13.5">
      <c r="A236" s="25"/>
      <c r="B236" s="13"/>
      <c r="C236" s="13"/>
      <c r="D236" s="40"/>
      <c r="E236" s="14"/>
    </row>
    <row r="237" spans="1:5" ht="13.5">
      <c r="A237" s="65"/>
      <c r="B237" s="13"/>
      <c r="C237" s="13"/>
      <c r="D237" s="40"/>
      <c r="E237" s="22"/>
    </row>
    <row r="238" spans="1:5" ht="13.5">
      <c r="A238" s="69"/>
      <c r="B238" s="70"/>
      <c r="C238" s="70"/>
      <c r="D238" s="71"/>
      <c r="E238" s="72"/>
    </row>
    <row r="239" spans="1:5" ht="15">
      <c r="A239" s="2"/>
      <c r="B239" s="3"/>
      <c r="C239" s="3"/>
      <c r="D239" s="4"/>
      <c r="E239" s="5"/>
    </row>
    <row r="240" spans="1:5" ht="15">
      <c r="A240" s="2"/>
      <c r="B240" s="3"/>
      <c r="C240" s="3"/>
      <c r="D240" s="4"/>
      <c r="E240" s="5"/>
    </row>
    <row r="241" spans="1:5" ht="15">
      <c r="A241" s="51"/>
      <c r="B241" s="52"/>
      <c r="C241" s="52"/>
      <c r="D241" s="53"/>
      <c r="E241" s="54"/>
    </row>
    <row r="242" spans="1:5" ht="15">
      <c r="A242" s="73"/>
      <c r="B242" s="3"/>
      <c r="C242" s="3"/>
      <c r="D242" s="56"/>
      <c r="E242" s="56"/>
    </row>
    <row r="243" spans="1:5" ht="15">
      <c r="A243" s="57"/>
      <c r="B243" s="3"/>
      <c r="C243" s="3"/>
      <c r="D243" s="58"/>
      <c r="E243" s="58"/>
    </row>
  </sheetData>
  <sheetProtection selectLockedCells="1" selectUnlockedCells="1"/>
  <mergeCells count="20">
    <mergeCell ref="A2:E2"/>
    <mergeCell ref="A3:E3"/>
    <mergeCell ref="A5:E5"/>
    <mergeCell ref="A53:D53"/>
    <mergeCell ref="A54:E54"/>
    <mergeCell ref="A66:D66"/>
    <mergeCell ref="A68:D68"/>
    <mergeCell ref="A69:D69"/>
    <mergeCell ref="A70:E70"/>
    <mergeCell ref="A80:D80"/>
    <mergeCell ref="A81:E81"/>
    <mergeCell ref="A89:D89"/>
    <mergeCell ref="A90:E90"/>
    <mergeCell ref="A102:D102"/>
    <mergeCell ref="A103:E103"/>
    <mergeCell ref="A106:D106"/>
    <mergeCell ref="A107:E107"/>
    <mergeCell ref="A112:D112"/>
    <mergeCell ref="A128:E128"/>
    <mergeCell ref="A129:E129"/>
  </mergeCells>
  <printOptions/>
  <pageMargins left="0.7083333333333334" right="0.7083333333333334" top="0.3541666666666667" bottom="1.1416666666666666" header="0.5118055555555555" footer="0.5118055555555555"/>
  <pageSetup horizontalDpi="300" verticalDpi="300" orientation="portrait" paperSize="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F1" sqref="F1"/>
    </sheetView>
  </sheetViews>
  <sheetFormatPr defaultColWidth="11.421875" defaultRowHeight="12.75"/>
  <cols>
    <col min="1" max="1" width="52.28125" style="1" customWidth="1"/>
    <col min="2" max="2" width="11.28125" style="1" customWidth="1"/>
    <col min="3" max="3" width="13.28125" style="1" customWidth="1"/>
    <col min="4" max="4" width="12.57421875" style="1" customWidth="1"/>
    <col min="5" max="16384" width="11.28125" style="1" customWidth="1"/>
  </cols>
  <sheetData>
    <row r="1" spans="1:4" ht="15">
      <c r="A1" s="2"/>
      <c r="B1" s="3"/>
      <c r="C1" s="3"/>
      <c r="D1" s="4"/>
    </row>
    <row r="2" spans="1:4" ht="17.25">
      <c r="A2" s="59" t="s">
        <v>0</v>
      </c>
      <c r="B2" s="59"/>
      <c r="C2" s="59"/>
      <c r="D2" s="59"/>
    </row>
    <row r="3" spans="1:4" ht="15">
      <c r="A3" s="6" t="s">
        <v>124</v>
      </c>
      <c r="B3" s="6"/>
      <c r="C3" s="6"/>
      <c r="D3" s="6"/>
    </row>
    <row r="4" spans="1:4" ht="13.5">
      <c r="A4" s="74" t="s">
        <v>125</v>
      </c>
      <c r="B4" s="74" t="s">
        <v>126</v>
      </c>
      <c r="C4" s="75" t="s">
        <v>127</v>
      </c>
      <c r="D4" s="75" t="s">
        <v>128</v>
      </c>
    </row>
    <row r="5" spans="1:4" ht="13.5">
      <c r="A5" s="74" t="s">
        <v>129</v>
      </c>
      <c r="B5" s="74"/>
      <c r="C5" s="74"/>
      <c r="D5" s="74"/>
    </row>
    <row r="6" spans="1:4" ht="13.5">
      <c r="A6" s="76" t="s">
        <v>82</v>
      </c>
      <c r="B6" s="77">
        <v>150</v>
      </c>
      <c r="C6" s="78">
        <v>10900</v>
      </c>
      <c r="D6" s="78">
        <v>1635664</v>
      </c>
    </row>
    <row r="7" spans="1:4" ht="13.5">
      <c r="A7" s="76" t="s">
        <v>84</v>
      </c>
      <c r="B7" s="77">
        <v>50</v>
      </c>
      <c r="C7" s="78">
        <v>7000</v>
      </c>
      <c r="D7" s="78">
        <v>300000</v>
      </c>
    </row>
    <row r="8" spans="1:4" ht="13.5">
      <c r="A8" s="76" t="s">
        <v>85</v>
      </c>
      <c r="B8" s="77">
        <v>600</v>
      </c>
      <c r="C8" s="78">
        <v>5000</v>
      </c>
      <c r="D8" s="78">
        <f aca="true" t="shared" si="0" ref="D8:D13">C8*B8</f>
        <v>3000000</v>
      </c>
    </row>
    <row r="9" spans="1:4" ht="13.5">
      <c r="A9" s="76" t="s">
        <v>86</v>
      </c>
      <c r="B9" s="77">
        <v>1000</v>
      </c>
      <c r="C9" s="78">
        <v>2000</v>
      </c>
      <c r="D9" s="78">
        <f t="shared" si="0"/>
        <v>2000000</v>
      </c>
    </row>
    <row r="10" spans="1:4" ht="13.5">
      <c r="A10" s="76" t="s">
        <v>87</v>
      </c>
      <c r="B10" s="77">
        <v>1000</v>
      </c>
      <c r="C10" s="78">
        <v>250</v>
      </c>
      <c r="D10" s="78">
        <f t="shared" si="0"/>
        <v>250000</v>
      </c>
    </row>
    <row r="11" spans="1:4" ht="13.5">
      <c r="A11" s="76" t="s">
        <v>130</v>
      </c>
      <c r="B11" s="77">
        <v>40</v>
      </c>
      <c r="C11" s="78">
        <v>2500</v>
      </c>
      <c r="D11" s="78">
        <f t="shared" si="0"/>
        <v>100000</v>
      </c>
    </row>
    <row r="12" spans="1:4" ht="13.5">
      <c r="A12" s="76" t="s">
        <v>90</v>
      </c>
      <c r="B12" s="77">
        <v>40</v>
      </c>
      <c r="C12" s="78">
        <v>2500</v>
      </c>
      <c r="D12" s="78">
        <f t="shared" si="0"/>
        <v>100000</v>
      </c>
    </row>
    <row r="13" spans="1:4" ht="13.5">
      <c r="A13" s="76" t="s">
        <v>88</v>
      </c>
      <c r="B13" s="77">
        <v>400</v>
      </c>
      <c r="C13" s="78">
        <v>2500</v>
      </c>
      <c r="D13" s="78">
        <f t="shared" si="0"/>
        <v>1000000</v>
      </c>
    </row>
    <row r="14" spans="1:4" ht="13.5">
      <c r="A14" s="76" t="s">
        <v>91</v>
      </c>
      <c r="B14" s="77"/>
      <c r="C14" s="78">
        <v>22000</v>
      </c>
      <c r="D14" s="78">
        <v>1050000</v>
      </c>
    </row>
    <row r="15" spans="1:4" ht="13.5">
      <c r="A15" s="79"/>
      <c r="B15" s="80"/>
      <c r="C15" s="81"/>
      <c r="D15" s="82">
        <f>SUM(D6:D14)</f>
        <v>9435664</v>
      </c>
    </row>
    <row r="16" spans="1:4" ht="13.5">
      <c r="A16" s="74" t="s">
        <v>92</v>
      </c>
      <c r="B16" s="74"/>
      <c r="C16" s="74"/>
      <c r="D16" s="74"/>
    </row>
    <row r="17" spans="1:4" ht="13.5">
      <c r="A17" s="76" t="s">
        <v>93</v>
      </c>
      <c r="B17" s="77">
        <v>71</v>
      </c>
      <c r="C17" s="78">
        <v>286000</v>
      </c>
      <c r="D17" s="78">
        <f aca="true" t="shared" si="1" ref="D17:D23">C17*B17</f>
        <v>20306000</v>
      </c>
    </row>
    <row r="18" spans="1:4" ht="13.5">
      <c r="A18" s="76" t="s">
        <v>95</v>
      </c>
      <c r="B18" s="77">
        <v>30</v>
      </c>
      <c r="C18" s="78">
        <v>56000</v>
      </c>
      <c r="D18" s="78">
        <f t="shared" si="1"/>
        <v>1680000</v>
      </c>
    </row>
    <row r="19" spans="1:4" ht="13.5">
      <c r="A19" s="76" t="s">
        <v>97</v>
      </c>
      <c r="B19" s="77">
        <v>20</v>
      </c>
      <c r="C19" s="78">
        <v>85000</v>
      </c>
      <c r="D19" s="78">
        <f t="shared" si="1"/>
        <v>1700000</v>
      </c>
    </row>
    <row r="20" spans="1:4" ht="13.5">
      <c r="A20" s="76" t="s">
        <v>131</v>
      </c>
      <c r="B20" s="77">
        <v>18</v>
      </c>
      <c r="C20" s="78">
        <v>30208.55</v>
      </c>
      <c r="D20" s="78">
        <f>C20*B20</f>
        <v>543753.9</v>
      </c>
    </row>
    <row r="21" spans="1:4" ht="13.5">
      <c r="A21" s="76" t="s">
        <v>99</v>
      </c>
      <c r="B21" s="77">
        <v>5</v>
      </c>
      <c r="C21" s="78">
        <v>2500000</v>
      </c>
      <c r="D21" s="78">
        <f t="shared" si="1"/>
        <v>12500000</v>
      </c>
    </row>
    <row r="22" spans="1:4" ht="13.5">
      <c r="A22" s="76" t="s">
        <v>100</v>
      </c>
      <c r="B22" s="77">
        <v>40</v>
      </c>
      <c r="C22" s="78">
        <v>250000</v>
      </c>
      <c r="D22" s="78">
        <f t="shared" si="1"/>
        <v>10000000</v>
      </c>
    </row>
    <row r="23" spans="1:4" ht="13.5">
      <c r="A23" s="76" t="s">
        <v>101</v>
      </c>
      <c r="B23" s="77">
        <v>1</v>
      </c>
      <c r="C23" s="78">
        <v>7705000</v>
      </c>
      <c r="D23" s="78">
        <f t="shared" si="1"/>
        <v>7705000</v>
      </c>
    </row>
    <row r="24" spans="1:4" ht="13.5">
      <c r="A24" s="83"/>
      <c r="B24" s="84"/>
      <c r="C24" s="84"/>
      <c r="D24" s="85">
        <f>SUM(D17:D23)</f>
        <v>54434753.9</v>
      </c>
    </row>
    <row r="25" spans="1:4" ht="13.5">
      <c r="A25" s="86" t="s">
        <v>102</v>
      </c>
      <c r="B25" s="86"/>
      <c r="C25" s="86"/>
      <c r="D25" s="86"/>
    </row>
    <row r="26" spans="1:4" ht="13.5">
      <c r="A26" s="76" t="s">
        <v>132</v>
      </c>
      <c r="B26" s="77">
        <v>1</v>
      </c>
      <c r="C26" s="87">
        <v>85139058</v>
      </c>
      <c r="D26" s="78">
        <f aca="true" t="shared" si="2" ref="D26:D38">C26*B26</f>
        <v>85139058</v>
      </c>
    </row>
    <row r="27" spans="1:4" ht="13.5">
      <c r="A27" s="76" t="s">
        <v>104</v>
      </c>
      <c r="B27" s="77">
        <v>1</v>
      </c>
      <c r="C27" s="87">
        <v>4220943</v>
      </c>
      <c r="D27" s="78">
        <f t="shared" si="2"/>
        <v>4220943</v>
      </c>
    </row>
    <row r="28" spans="1:4" ht="13.5">
      <c r="A28" s="76" t="s">
        <v>133</v>
      </c>
      <c r="B28" s="77">
        <v>1</v>
      </c>
      <c r="C28" s="87">
        <v>44407943</v>
      </c>
      <c r="D28" s="87">
        <v>40196768</v>
      </c>
    </row>
    <row r="29" spans="1:4" ht="13.5">
      <c r="A29" s="76" t="s">
        <v>134</v>
      </c>
      <c r="B29" s="77">
        <v>1</v>
      </c>
      <c r="C29" s="87">
        <v>58411251</v>
      </c>
      <c r="D29" s="78">
        <f t="shared" si="2"/>
        <v>58411251</v>
      </c>
    </row>
    <row r="30" spans="1:4" ht="13.5">
      <c r="A30" s="76" t="s">
        <v>135</v>
      </c>
      <c r="B30" s="77">
        <v>1</v>
      </c>
      <c r="C30" s="88">
        <v>18426506</v>
      </c>
      <c r="D30" s="78">
        <f t="shared" si="2"/>
        <v>18426506</v>
      </c>
    </row>
    <row r="31" spans="1:4" ht="13.5">
      <c r="A31" s="76" t="s">
        <v>107</v>
      </c>
      <c r="B31" s="77">
        <v>1</v>
      </c>
      <c r="C31" s="87">
        <v>72986149</v>
      </c>
      <c r="D31" s="78">
        <f t="shared" si="2"/>
        <v>72986149</v>
      </c>
    </row>
    <row r="32" spans="1:4" ht="13.5">
      <c r="A32" s="76" t="s">
        <v>136</v>
      </c>
      <c r="B32" s="77">
        <v>1</v>
      </c>
      <c r="C32" s="87">
        <v>34866737</v>
      </c>
      <c r="D32" s="78">
        <f t="shared" si="2"/>
        <v>34866737</v>
      </c>
    </row>
    <row r="33" spans="1:4" ht="13.5">
      <c r="A33" s="76" t="s">
        <v>137</v>
      </c>
      <c r="B33" s="77">
        <v>1</v>
      </c>
      <c r="C33" s="89">
        <v>14560000</v>
      </c>
      <c r="D33" s="78">
        <f t="shared" si="2"/>
        <v>14560000</v>
      </c>
    </row>
    <row r="34" spans="1:4" ht="13.5">
      <c r="A34" s="76" t="s">
        <v>138</v>
      </c>
      <c r="B34" s="77">
        <v>1</v>
      </c>
      <c r="C34" s="87">
        <v>11021238</v>
      </c>
      <c r="D34" s="78">
        <f t="shared" si="2"/>
        <v>11021238</v>
      </c>
    </row>
    <row r="35" spans="1:4" ht="13.5">
      <c r="A35" s="76" t="s">
        <v>139</v>
      </c>
      <c r="B35" s="77">
        <v>1</v>
      </c>
      <c r="C35" s="87">
        <v>5611715</v>
      </c>
      <c r="D35" s="78">
        <f t="shared" si="2"/>
        <v>5611715</v>
      </c>
    </row>
    <row r="36" spans="1:4" ht="13.5">
      <c r="A36" s="76" t="s">
        <v>140</v>
      </c>
      <c r="B36" s="77">
        <v>1</v>
      </c>
      <c r="C36" s="87">
        <v>20785618</v>
      </c>
      <c r="D36" s="78">
        <f>C36*B36</f>
        <v>20785618</v>
      </c>
    </row>
    <row r="37" spans="1:4" ht="13.5">
      <c r="A37" s="76" t="s">
        <v>141</v>
      </c>
      <c r="B37" s="77">
        <v>1</v>
      </c>
      <c r="C37" s="87">
        <v>15511571</v>
      </c>
      <c r="D37" s="78">
        <f t="shared" si="2"/>
        <v>15511571</v>
      </c>
    </row>
    <row r="38" spans="1:4" ht="13.5">
      <c r="A38" s="76" t="s">
        <v>142</v>
      </c>
      <c r="B38" s="77">
        <v>1</v>
      </c>
      <c r="C38" s="87">
        <v>6233939</v>
      </c>
      <c r="D38" s="78">
        <f t="shared" si="2"/>
        <v>6233939</v>
      </c>
    </row>
    <row r="39" spans="1:4" ht="13.5">
      <c r="A39" s="90"/>
      <c r="B39" s="91"/>
      <c r="C39" s="91"/>
      <c r="D39" s="92">
        <f>SUM(D26:D38)</f>
        <v>387971493</v>
      </c>
    </row>
    <row r="40" spans="1:4" ht="13.5">
      <c r="A40" s="74" t="s">
        <v>143</v>
      </c>
      <c r="B40" s="74"/>
      <c r="C40" s="74"/>
      <c r="D40" s="74"/>
    </row>
    <row r="41" spans="1:4" ht="13.5">
      <c r="A41" s="76" t="s">
        <v>115</v>
      </c>
      <c r="B41" s="77">
        <v>1</v>
      </c>
      <c r="C41" s="93">
        <v>19114250</v>
      </c>
      <c r="D41" s="78">
        <f>C41*B41</f>
        <v>19114250</v>
      </c>
    </row>
    <row r="42" spans="1:4" ht="13.5">
      <c r="A42" s="76" t="s">
        <v>116</v>
      </c>
      <c r="B42" s="77">
        <v>1</v>
      </c>
      <c r="C42" s="93">
        <v>3436123</v>
      </c>
      <c r="D42" s="78">
        <f>C42*B42</f>
        <v>3436123</v>
      </c>
    </row>
    <row r="43" spans="1:4" ht="13.5">
      <c r="A43" s="90"/>
      <c r="B43" s="91"/>
      <c r="C43" s="91"/>
      <c r="D43" s="92">
        <f>SUM(D41:D42)</f>
        <v>22550373</v>
      </c>
    </row>
    <row r="44" spans="1:4" ht="13.5">
      <c r="A44" s="74" t="s">
        <v>117</v>
      </c>
      <c r="B44" s="74"/>
      <c r="C44" s="74"/>
      <c r="D44" s="74"/>
    </row>
    <row r="45" spans="1:4" ht="13.5">
      <c r="A45" s="76" t="s">
        <v>118</v>
      </c>
      <c r="B45" s="77">
        <v>1</v>
      </c>
      <c r="C45" s="87">
        <v>10971483</v>
      </c>
      <c r="D45" s="78">
        <v>10971483</v>
      </c>
    </row>
    <row r="46" spans="1:4" ht="13.5">
      <c r="A46" s="76" t="s">
        <v>119</v>
      </c>
      <c r="B46" s="77">
        <v>1</v>
      </c>
      <c r="C46" s="87">
        <v>26627412</v>
      </c>
      <c r="D46" s="78">
        <f>C46*B46</f>
        <v>26627412</v>
      </c>
    </row>
    <row r="47" spans="1:4" ht="13.5">
      <c r="A47" s="76" t="s">
        <v>120</v>
      </c>
      <c r="B47" s="77">
        <v>1</v>
      </c>
      <c r="C47" s="87">
        <v>6598256</v>
      </c>
      <c r="D47" s="78">
        <f>C47*B47</f>
        <v>6598256</v>
      </c>
    </row>
    <row r="48" spans="1:4" ht="13.5">
      <c r="A48" s="76" t="s">
        <v>121</v>
      </c>
      <c r="B48" s="77">
        <v>1</v>
      </c>
      <c r="C48" s="87">
        <v>50284777</v>
      </c>
      <c r="D48" s="78">
        <f>C48*B48</f>
        <v>50284777</v>
      </c>
    </row>
    <row r="49" spans="1:4" ht="13.5">
      <c r="A49" s="90"/>
      <c r="B49" s="91"/>
      <c r="C49" s="91"/>
      <c r="D49" s="92">
        <f>SUM(D45:D48)</f>
        <v>94481928</v>
      </c>
    </row>
    <row r="50" spans="1:4" ht="16.5">
      <c r="A50" s="94" t="s">
        <v>144</v>
      </c>
      <c r="B50" s="95">
        <f>SUM(D15+D24+D39+D43+D49)</f>
        <v>568874211.9</v>
      </c>
      <c r="C50" s="95"/>
      <c r="D50" s="95"/>
    </row>
    <row r="55" spans="1:4" ht="17.25">
      <c r="A55" s="96" t="s">
        <v>145</v>
      </c>
      <c r="B55" s="97"/>
      <c r="D55" s="97"/>
    </row>
    <row r="56" ht="13.5">
      <c r="A56" s="1" t="s">
        <v>146</v>
      </c>
    </row>
  </sheetData>
  <sheetProtection selectLockedCells="1" selectUnlockedCells="1"/>
  <mergeCells count="8">
    <mergeCell ref="A2:D2"/>
    <mergeCell ref="A3:D3"/>
    <mergeCell ref="A5:D5"/>
    <mergeCell ref="A16:D16"/>
    <mergeCell ref="A25:D25"/>
    <mergeCell ref="A40:D40"/>
    <mergeCell ref="A44:D44"/>
    <mergeCell ref="B50:D5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