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án\Desktop\JUHUBA\2021\SEGUIMIENTO Y MEDICION\"/>
    </mc:Choice>
  </mc:AlternateContent>
  <bookViews>
    <workbookView xWindow="0" yWindow="0" windowWidth="24000" windowHeight="9135"/>
  </bookViews>
  <sheets>
    <sheet name="F-PLA-47EjecucionMetasProyectos" sheetId="1" r:id="rId1"/>
    <sheet name="F-PLA-06 PLAN DE ACCION" sheetId="2" r:id="rId2"/>
    <sheet name="F-PLA-07 SGTO PLAN ACCION" sheetId="3" r:id="rId3"/>
    <sheet name="F-PLA-39 INVERSION TERRITORIAL" sheetId="4" r:id="rId4"/>
    <sheet name="GESTION RECURSOS AGRICULTURA" sheetId="5" r:id="rId5"/>
  </sheets>
  <definedNames>
    <definedName name="_1._Apoyo_con_equipos_para_la_seguridad_vial_Licenciamiento_de_software_para_comunicaciones" localSheetId="1">#REF!</definedName>
    <definedName name="_1._Apoyo_con_equipos_para_la_seguridad_vial_Licenciamiento_de_software_para_comunicaciones" localSheetId="2">#REF!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'F-PLA-47EjecucionMetasProyectos'!$D$16:$IU$21</definedName>
    <definedName name="CODIGO_DIVIPOLA" localSheetId="2">#REF!</definedName>
    <definedName name="CODIGO_DIVIPOLA" localSheetId="0">#REF!</definedName>
    <definedName name="CODIGO_DIVIPOLA">#REF!</definedName>
    <definedName name="DboREGISTRO_LEY_617" localSheetId="2">#REF!</definedName>
    <definedName name="DboREGISTRO_LEY_617" localSheetId="0">#REF!</definedName>
    <definedName name="DboREGISTRO_LEY_617">#REF!</definedName>
    <definedName name="ññ" localSheetId="2">#REF!</definedName>
    <definedName name="ññ" localSheetId="0">#REF!</definedName>
    <definedName name="ññ">#REF!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9" i="1" l="1"/>
  <c r="S20" i="1"/>
  <c r="O12" i="4" l="1"/>
  <c r="M12" i="4"/>
  <c r="L12" i="4"/>
  <c r="J12" i="4"/>
  <c r="I12" i="4"/>
  <c r="H12" i="4"/>
  <c r="G12" i="4"/>
  <c r="E12" i="4"/>
  <c r="Z14" i="3"/>
  <c r="Z15" i="3"/>
  <c r="Z16" i="3"/>
  <c r="Z13" i="3"/>
  <c r="Y14" i="3"/>
  <c r="Y15" i="3"/>
  <c r="Y16" i="3"/>
  <c r="Y13" i="3"/>
  <c r="W13" i="2"/>
  <c r="W14" i="2"/>
  <c r="W15" i="2"/>
  <c r="W12" i="2"/>
  <c r="X14" i="3"/>
  <c r="X15" i="3"/>
  <c r="X16" i="3"/>
  <c r="X13" i="3"/>
  <c r="P14" i="3"/>
  <c r="P15" i="3"/>
  <c r="P16" i="3"/>
  <c r="P13" i="3"/>
  <c r="U21" i="1" l="1"/>
  <c r="T21" i="1"/>
  <c r="Y17" i="3" l="1"/>
  <c r="BK13" i="3" l="1"/>
  <c r="V17" i="1"/>
  <c r="Z17" i="3" l="1"/>
  <c r="V19" i="1" l="1"/>
  <c r="BL13" i="3" l="1"/>
  <c r="BL17" i="3" s="1"/>
  <c r="BK17" i="3"/>
  <c r="BM17" i="3" l="1"/>
  <c r="BM13" i="3"/>
  <c r="AE17" i="3" l="1"/>
  <c r="AE13" i="3" s="1"/>
  <c r="BE13" i="3"/>
  <c r="AI13" i="3"/>
  <c r="AS13" i="3"/>
  <c r="AO13" i="3"/>
  <c r="X17" i="3"/>
  <c r="T13" i="3"/>
  <c r="W16" i="2"/>
  <c r="AP12" i="2"/>
  <c r="S12" i="2"/>
  <c r="R13" i="2" s="1"/>
  <c r="AU13" i="3" l="1"/>
  <c r="BC13" i="3"/>
  <c r="AG13" i="3"/>
  <c r="AK13" i="3"/>
  <c r="BH13" i="3" s="1"/>
  <c r="BI13" i="3" s="1"/>
  <c r="AQ13" i="3"/>
  <c r="AM13" i="3"/>
  <c r="BG13" i="3"/>
  <c r="R12" i="2"/>
  <c r="S15" i="3"/>
  <c r="S13" i="3"/>
  <c r="S14" i="3"/>
  <c r="S16" i="3"/>
  <c r="T17" i="3"/>
  <c r="R14" i="2"/>
  <c r="R15" i="2"/>
  <c r="S16" i="2"/>
  <c r="V20" i="1" l="1"/>
  <c r="V18" i="1"/>
  <c r="C17" i="1" l="1"/>
  <c r="P41" i="1" l="1"/>
  <c r="Q37" i="1" l="1"/>
  <c r="Q36" i="1"/>
  <c r="Q38" i="1"/>
  <c r="Q40" i="1"/>
  <c r="Q39" i="1"/>
  <c r="S21" i="1"/>
  <c r="Q41" i="1" l="1"/>
  <c r="C21" i="1"/>
  <c r="M30" i="1" l="1"/>
</calcChain>
</file>

<file path=xl/sharedStrings.xml><?xml version="1.0" encoding="utf-8"?>
<sst xmlns="http://schemas.openxmlformats.org/spreadsheetml/2006/main" count="796" uniqueCount="230">
  <si>
    <t>FORMATO</t>
  </si>
  <si>
    <t>Código F-PLA-47</t>
  </si>
  <si>
    <t xml:space="preserve">Estado de Ejecución Metas y Proyectos
</t>
  </si>
  <si>
    <t>Página 1 de 1</t>
  </si>
  <si>
    <t>Proyecto</t>
  </si>
  <si>
    <t>Meta Producto</t>
  </si>
  <si>
    <t>Indicador</t>
  </si>
  <si>
    <t>Tipo de Meta
*M/I</t>
  </si>
  <si>
    <t>Rubro Presupuestal</t>
  </si>
  <si>
    <t>Compromisos</t>
  </si>
  <si>
    <t>Semáforo (Compromiso):</t>
  </si>
  <si>
    <t xml:space="preserve">Verde Oscuro  (80%  - 100%) </t>
  </si>
  <si>
    <t xml:space="preserve">  Verde Claro (70% - 79%)</t>
  </si>
  <si>
    <t xml:space="preserve"> Amarillo (60%  - 69%) </t>
  </si>
  <si>
    <t xml:space="preserve">  Naranja (40% - 59%) </t>
  </si>
  <si>
    <t xml:space="preserve"> Rojo (0% - 39%)</t>
  </si>
  <si>
    <t>* Tipo de Meta M: Mantenimiento I: Incremento</t>
  </si>
  <si>
    <t>SEMAFOROS</t>
  </si>
  <si>
    <t>%</t>
  </si>
  <si>
    <t xml:space="preserve">Sobresaliente  (Entre 80%-100%) </t>
  </si>
  <si>
    <t>Satisfactorio (Entre 70% -79,99%)</t>
  </si>
  <si>
    <t>Medio (Entre 60%-69,99%)</t>
  </si>
  <si>
    <t>Bajo (Entre 40% - 59,99%)</t>
  </si>
  <si>
    <t>Critico (Entre 0% - 39,99%)</t>
  </si>
  <si>
    <t>Total</t>
  </si>
  <si>
    <t xml:space="preserve">Sobresaliente  ( Entre 80%-100%) </t>
  </si>
  <si>
    <t xml:space="preserve">TOTAL </t>
  </si>
  <si>
    <t>Aprobado por:</t>
  </si>
  <si>
    <t>Cargo: Directora Técnica</t>
  </si>
  <si>
    <t>Cargo: Secretario de Despacho</t>
  </si>
  <si>
    <t>Código</t>
  </si>
  <si>
    <t>Valor</t>
  </si>
  <si>
    <t>Versión: 04</t>
  </si>
  <si>
    <t>Fecha: 11/03/2021</t>
  </si>
  <si>
    <t>Ejecutada Trimestre</t>
  </si>
  <si>
    <t>BPIN</t>
  </si>
  <si>
    <t xml:space="preserve">Nombre </t>
  </si>
  <si>
    <t>Imputación Presupuestal</t>
  </si>
  <si>
    <t>Presupuesto</t>
  </si>
  <si>
    <t>Obligaciones</t>
  </si>
  <si>
    <t>Observaciones avance cumplimiento de la meta</t>
  </si>
  <si>
    <t>Meta Física</t>
  </si>
  <si>
    <t>Semáforo Cumplimiento</t>
  </si>
  <si>
    <t>Martha Elena Giraldo Ramirez</t>
  </si>
  <si>
    <t>Código PDD</t>
  </si>
  <si>
    <t>Programada Vigencia (2021)</t>
  </si>
  <si>
    <t>Producto PDD</t>
  </si>
  <si>
    <t>Indicador PDD</t>
  </si>
  <si>
    <t>(Compromiso/Ppto Definitivo)</t>
  </si>
  <si>
    <t>Código Catálogo de Productos MGA</t>
  </si>
  <si>
    <t>Código Catálogo de Indicadores MGA</t>
  </si>
  <si>
    <t xml:space="preserve">Indicador Catálogo MGA </t>
  </si>
  <si>
    <t xml:space="preserve">Producto Catálogo MGA </t>
  </si>
  <si>
    <t>Elaborado por:</t>
  </si>
  <si>
    <t>No.</t>
  </si>
  <si>
    <t>SEMAFORO CUMPLIMIENTO</t>
  </si>
  <si>
    <t>Definitivo</t>
  </si>
  <si>
    <t>Nombre Fuente de Financiación</t>
  </si>
  <si>
    <t>Revisado por:</t>
  </si>
  <si>
    <t xml:space="preserve">Norma Consuelo Mantilla Quintero </t>
  </si>
  <si>
    <t xml:space="preserve">
José Ignacio Rojas Sepúlveda</t>
  </si>
  <si>
    <t>Cargo: Profesional Universitario</t>
  </si>
  <si>
    <t>Plan de Desarrollo 2020 - 2023  "Tú y yo somos Quindío"</t>
  </si>
  <si>
    <t>ND</t>
  </si>
  <si>
    <t>M</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</si>
  <si>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</si>
  <si>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</si>
  <si>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</si>
  <si>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</si>
  <si>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</si>
  <si>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</si>
  <si>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</si>
  <si>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</si>
  <si>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</si>
  <si>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</si>
  <si>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</si>
  <si>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</si>
  <si>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</si>
  <si>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</si>
  <si>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</si>
  <si>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</si>
  <si>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</si>
  <si>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Unidad Ejecutora IDTQ</t>
  </si>
  <si>
    <t>Estrategias de promoción de la cultura ciudadana implementadas</t>
  </si>
  <si>
    <t xml:space="preserve">CODIGO:  </t>
  </si>
  <si>
    <t xml:space="preserve">F-PLA-06   </t>
  </si>
  <si>
    <t xml:space="preserve">VERSIÓN: </t>
  </si>
  <si>
    <t>O9</t>
  </si>
  <si>
    <t xml:space="preserve">FECHA: </t>
  </si>
  <si>
    <t>Marzo 11 de 2021</t>
  </si>
  <si>
    <t>PÁGINA:</t>
  </si>
  <si>
    <t xml:space="preserve"> 1 de 1</t>
  </si>
  <si>
    <t>PLAN DE DESARROLLO DEPARTAMENTAL:   "TÚ Y YO SOMOS QUINDÍO" 2020-2023</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</si>
  <si>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</si>
  <si>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</si>
  <si>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</si>
  <si>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</si>
  <si>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</si>
  <si>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</si>
  <si>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</si>
  <si>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</si>
  <si>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</si>
  <si>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</si>
  <si>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</si>
  <si>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</si>
  <si>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</si>
  <si>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</si>
  <si>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</si>
  <si>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</si>
  <si>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</si>
  <si>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</si>
  <si>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</si>
  <si>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</si>
  <si>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</si>
  <si>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</si>
  <si>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</si>
  <si>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 xml:space="preserve">META FISICA </t>
  </si>
  <si>
    <t>CODIGO BPIN</t>
  </si>
  <si>
    <t xml:space="preserve">NOMBRE PROYECTO </t>
  </si>
  <si>
    <t>PESO DE LA META (%)</t>
  </si>
  <si>
    <t>VALOR 
(EN PESOS )</t>
  </si>
  <si>
    <t xml:space="preserve">OBJETIVO GENERAL DEL PROYECTO </t>
  </si>
  <si>
    <t xml:space="preserve">OBJETIVOS ESPECIFICOS </t>
  </si>
  <si>
    <t>ACTIVIDADES CUANTIFICADAS</t>
  </si>
  <si>
    <t>VALOR 
(EN PESOS)</t>
  </si>
  <si>
    <t>IMPUTACION PRESUPUESTAL</t>
  </si>
  <si>
    <t xml:space="preserve">CODIGO </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</si>
  <si>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</si>
  <si>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</si>
  <si>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</si>
  <si>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</si>
  <si>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</si>
  <si>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</si>
  <si>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</si>
  <si>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</si>
  <si>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</si>
  <si>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</si>
  <si>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</si>
  <si>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</si>
  <si>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</si>
  <si>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</si>
  <si>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</si>
  <si>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TERRITORIO, AMBIENTE Y DESARROLLO SOSTENIBLE </t>
  </si>
  <si>
    <t> </t>
  </si>
  <si>
    <t>Transporte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</si>
  <si>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</si>
  <si>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</si>
  <si>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</si>
  <si>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</si>
  <si>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Otros recursos (Propios de  IDTQ)</t>
  </si>
  <si>
    <t>Programa de formación cultural  de la seguridad en la vía implementado.</t>
  </si>
  <si>
    <t>Formular e Implementar un programa de control, prevención y atención del tránsito y en transporte en los municipios y vías de jurisdicción del IDTQ.</t>
  </si>
  <si>
    <t>Programa de control y atención del tránsito y el transporte implementado</t>
  </si>
  <si>
    <t>Programa de Señalización y Demarcación en los municipios y vías de jurisdicción del IDTQ Implementado</t>
  </si>
  <si>
    <t>P</t>
  </si>
  <si>
    <t>PROGRAMADA</t>
  </si>
  <si>
    <t>EJECUTADA</t>
  </si>
  <si>
    <t>PRESUPUESTADO</t>
  </si>
  <si>
    <t>E (COMPROMISOS)</t>
  </si>
  <si>
    <t>E (OBLIGACIONES)</t>
  </si>
  <si>
    <t>VALOR (EN PESOS)</t>
  </si>
  <si>
    <t>RUBRO PRESUPUESTAL</t>
  </si>
  <si>
    <t>Palenqueras</t>
  </si>
  <si>
    <t>E</t>
  </si>
  <si>
    <t>CONTRATOS</t>
  </si>
  <si>
    <t xml:space="preserve">No. DE 
CONTRATOS </t>
  </si>
  <si>
    <t>VALOR COMPROMISOS
PROYECTO</t>
  </si>
  <si>
    <t>VALOR DE LAS OBLIGACIONES
PROYECTO</t>
  </si>
  <si>
    <t>% DE EJECUCION</t>
  </si>
  <si>
    <t>FUENTE DE LOS RECURSOS</t>
  </si>
  <si>
    <t>SUPERVISOR RESPONSABLE</t>
  </si>
  <si>
    <t>FECHA DE INICIO
(dd/mm/aaaa)</t>
  </si>
  <si>
    <t>FECHA DE TERMINACIÓN
(dd/mm/aaaa)</t>
  </si>
  <si>
    <t>F-PLA-07</t>
  </si>
  <si>
    <t xml:space="preserve">FECHA DE INICIO
(dd/mm/aaaa) </t>
  </si>
  <si>
    <t>FECHA DE TERMINACIÓN 
(dd/mm/aaaa)</t>
  </si>
  <si>
    <t>Código F-PLA-39</t>
  </si>
  <si>
    <t>INVERSIÓN ENTES TERRITORIALES</t>
  </si>
  <si>
    <t>Version: 01</t>
  </si>
  <si>
    <t>Fecha: 21/11/2014</t>
  </si>
  <si>
    <t xml:space="preserve">PROYECTO </t>
  </si>
  <si>
    <t xml:space="preserve">DESCRIPCIÓN DE LA OBRA FISICA , PROGRAMA Y/O ACTIVIDAD </t>
  </si>
  <si>
    <t xml:space="preserve">MUNICIPIOS </t>
  </si>
  <si>
    <t xml:space="preserve">NOMBRE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</si>
  <si>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</si>
  <si>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</si>
  <si>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</si>
  <si>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</si>
  <si>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</si>
  <si>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</si>
  <si>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</si>
  <si>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</si>
  <si>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</si>
  <si>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</si>
  <si>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</si>
  <si>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</si>
  <si>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 xml:space="preserve">INSTITUTO DEPARTAMENTAL DE TRANSITO DEL QUINDIO                     </t>
  </si>
  <si>
    <t>Código F-PLA-40</t>
  </si>
  <si>
    <t>Gestión Recursos Financieros y/o en Especie, (Nación y/o Otras Entidades), para Cofinanciación de Proyectos</t>
  </si>
  <si>
    <t>Versión: 01</t>
  </si>
  <si>
    <t>Fecha: 10/01/2017</t>
  </si>
  <si>
    <t>NOMBRE DE LOS PROYECTOS FINANCIADOS CON RECURSOS DE LA NACION Y/O OTRAS ENTIDADES</t>
  </si>
  <si>
    <t>APORTES EN DINERO</t>
  </si>
  <si>
    <t>APORTES EN ESPECIE</t>
  </si>
  <si>
    <t>NOMBRE ENTIDADES APORTANTES</t>
  </si>
  <si>
    <t>ESTADO DE LOS APORTES EN DINERO Y/O ESPECIE CON CORTE A (FECHA)</t>
  </si>
  <si>
    <t>VALOR RECURSOS DE LA NACION (GOBIERNO NACIONAL)</t>
  </si>
  <si>
    <t>VALOR RECURSOS DE OTRAS ENTIDADES (INCLUIDA GOBERNACIÓN)</t>
  </si>
  <si>
    <t xml:space="preserve">DESCRIPCION APORTES EN ESPECIES  (NACION) </t>
  </si>
  <si>
    <t xml:space="preserve">DESCRIPCION APORTES EN ESPECIES  (OTRAS ENTIDADES) </t>
  </si>
  <si>
    <t>No. DEL PROYECTO</t>
  </si>
  <si>
    <t>Raul Augusto Perez Ospina</t>
  </si>
  <si>
    <t>TÚ Y YO JUNTOS POR LA SEGURIDAD VIAL</t>
  </si>
  <si>
    <t>N/A</t>
  </si>
  <si>
    <t>Fernando Baena Villareal</t>
  </si>
  <si>
    <t>Fernando Baena Villarreal</t>
  </si>
  <si>
    <t>Diciembre 31 de 2021</t>
  </si>
  <si>
    <t>2.3.5.02.09.2409009.91134</t>
  </si>
  <si>
    <t>2.3.5.02.09.2409014.91134</t>
  </si>
  <si>
    <t>2.3.5.02.09.2409022.91134</t>
  </si>
  <si>
    <t>2.3.5.02.09.2409039.91134</t>
  </si>
  <si>
    <t>Campañas de educación vial, y fomento de la cultura de respeto por las normas de tránsito para mejorar la movilidad y la seguridad en las vias. Fortalecimiento de las estrategias internas e interinstitucionales de seguridad en la via y la movilidad.
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
En la vigencia 2021 se ha dado acompañamiento con asesoría técnica especializada en la implementación de dicha estratégia. Espacios que han sido generados por la secretaría de salud departamental.
Se adelantóo acompañamiento y campañas de reducción de la siniestralidad y promocion de la cultura vial.</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</si>
  <si>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</si>
  <si>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</si>
  <si>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</si>
  <si>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PROGRAMACIÓN PLAN DE ACCIÓN 
PLAN DE DESARROLLO 2020-2023 "TÚ Y YO SOMOS QUINDIO" 
INSTITUTO DEPARTAMENTAL DE TRANSITO DEL QUINDÍO  
A DICIEMBRE 31 DE 2021</t>
  </si>
  <si>
    <t>SEGUIMIENTO PLAN DE ACCIÓN
PLAN DE DESARROLLO 2020-2023 "TÚ Y YO SOMOS QUINDIO" 
 INSTITUTO DEPARTAMENTAL DE TRANSITO DEL QUINDÍO  
A DICIEMBRE 31 DE 2021</t>
  </si>
  <si>
    <t>Campañas de educación vial, y fomento de la cultura de respeto por las normas de tránsito para mejorar la movilidad y la seguridad en las vias. Fortalecimiento de las estrategias internas e interinstitucionales de seguridad en la via y la movilidad.
Campañas de control y supervision del transito que añade seguridad a la movilidad en el departamento.</t>
  </si>
  <si>
    <t xml:space="preserve"> A DICIEMBRE 31 DE 2021</t>
  </si>
  <si>
    <t xml:space="preserve">INSTITUTO DEPARTAMENTAL DE TRANSITO DEL QUINDIO
A DICIEMBRE 31 DE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</si>
</sst>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quot;$&quot;\ * #,##0.00_);_(&quot;$&quot;\ * \(#,##0.00\);_(&quot;$&quot;\ * &quot;-&quot;??_);_(@_)"/>
    <numFmt numFmtId="166" formatCode="_(* #,##0.00_);_(* \(#,##0.00\);_(* &quot;-&quot;??_);_(@_)"/>
    <numFmt numFmtId="167" formatCode="_([$$-240A]\ * #,##0.00_);_([$$-240A]\ * \(#,##0.00\);_([$$-240A]\ * &quot;-&quot;??_);_(@_)"/>
    <numFmt numFmtId="168" formatCode="00"/>
    <numFmt numFmtId="169" formatCode="_ [$€-2]\ * #,##0.00_ ;_ [$€-2]\ * \-#,##0.00_ ;_ [$€-2]\ * &quot;-&quot;??_ "/>
    <numFmt numFmtId="170" formatCode="dd/mm/yyyy;@"/>
    <numFmt numFmtId="171" formatCode="0.0"/>
    <numFmt numFmtId="172" formatCode="&quot;$&quot;\ #,##0"/>
    <numFmt numFmtId="173" formatCode="dd/mm/yy;@"/>
    <numFmt numFmtId="174" formatCode="#,##0;[Red]#,##0"/>
    <numFmt numFmtId="175" formatCode="#,##0.00;[Red]#,##0.00"/>
  </numFmts>
  <fonts count="30" x14ac:knownFonts="1">
    <font>
      <sz val="11"/>
      <color theme="1"/>
      <name val="Calibri"/>
      <family val="2"/>
      <scheme val="minor"/>
    </font>
    <font>
      <sz val="11"/>
      <color theme="1"/>
      <name val="Calibri"/>
      <family val="2"/>
      <scheme val="minor"/>
    </font>
    <font>
      <sz val="12"/>
      <color theme="1"/>
      <name val="Arial"/>
      <family val="2"/>
    </font>
    <font>
      <b/>
      <sz val="12"/>
      <name val="Arial"/>
      <family val="2"/>
    </font>
    <font>
      <sz val="12"/>
      <name val="Arial"/>
      <family val="2"/>
    </font>
    <font>
      <b/>
      <sz val="12"/>
      <color theme="0"/>
      <name val="Arial"/>
      <family val="2"/>
    </font>
    <font>
      <b/>
      <sz val="11"/>
      <color rgb="FF6F6F6E"/>
      <name val="Calibri"/>
      <family val="2"/>
      <scheme val="minor"/>
    </font>
    <font>
      <sz val="11"/>
      <color indexed="8"/>
      <name val="Calibri"/>
      <family val="2"/>
    </font>
    <font>
      <b/>
      <sz val="12"/>
      <color indexed="8"/>
      <name val="Arial"/>
      <family val="2"/>
    </font>
    <font>
      <sz val="12"/>
      <color indexed="8"/>
      <name val="Arial"/>
      <family val="2"/>
    </font>
    <font>
      <b/>
      <sz val="12"/>
      <color rgb="FFFF0000"/>
      <name val="Arial"/>
      <family val="2"/>
    </font>
    <font>
      <b/>
      <sz val="10"/>
      <name val="Arial"/>
      <family val="2"/>
    </font>
    <font>
      <sz val="10"/>
      <name val="Arial"/>
      <family val="2"/>
    </font>
    <font>
      <b/>
      <sz val="14"/>
      <name val="Arial"/>
      <family val="2"/>
    </font>
    <font>
      <b/>
      <sz val="12"/>
      <color theme="1"/>
      <name val="Arial"/>
      <family val="2"/>
    </font>
    <font>
      <b/>
      <sz val="11"/>
      <color rgb="FF000000"/>
      <name val="Arial"/>
      <family val="2"/>
    </font>
    <font>
      <sz val="11"/>
      <color rgb="FF000000"/>
      <name val="Arial"/>
      <family val="2"/>
    </font>
    <font>
      <sz val="11"/>
      <color theme="1"/>
      <name val="Arial"/>
      <family val="2"/>
    </font>
    <font>
      <sz val="12"/>
      <color rgb="FF000000"/>
      <name val="Arial"/>
      <family val="2"/>
    </font>
    <font>
      <b/>
      <sz val="12"/>
      <color rgb="FF000000"/>
      <name val="Arial"/>
      <family val="2"/>
    </font>
    <font>
      <b/>
      <sz val="11"/>
      <color theme="1"/>
      <name val="Arial"/>
      <family val="2"/>
    </font>
    <font>
      <b/>
      <sz val="11"/>
      <name val="Arial"/>
      <family val="2"/>
    </font>
    <font>
      <b/>
      <sz val="11"/>
      <color indexed="8"/>
      <name val="Arial"/>
      <family val="2"/>
    </font>
    <font>
      <sz val="8"/>
      <color theme="1"/>
      <name val="Calibri"/>
      <family val="2"/>
      <scheme val="minor"/>
    </font>
    <font>
      <sz val="9"/>
      <color theme="1"/>
      <name val="Calibri"/>
      <family val="2"/>
      <scheme val="minor"/>
    </font>
    <font>
      <sz val="10"/>
      <color theme="1"/>
      <name val="Calibri"/>
      <family val="2"/>
      <scheme val="minor"/>
    </font>
    <font>
      <sz val="9"/>
      <name val="Calibri"/>
      <family val="2"/>
      <scheme val="minor"/>
    </font>
    <font>
      <sz val="10"/>
      <name val="Calibri"/>
      <family val="2"/>
      <scheme val="minor"/>
    </font>
    <font>
      <b/>
      <sz val="10"/>
      <name val="Calibri"/>
      <family val="2"/>
      <scheme val="minor"/>
    </font>
    <font>
      <b/>
      <sz val="10"/>
      <name val="Calibri"/>
      <family val="2"/>
    </font>
  </fonts>
  <fills count="2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ECECE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rgb="FFB4C6E7"/>
        <bgColor indexed="64"/>
      </patternFill>
    </fill>
    <fill>
      <patternFill patternType="solid">
        <fgColor theme="6" tint="0.59999389629810485"/>
        <bgColor indexed="64"/>
      </patternFill>
    </fill>
    <fill>
      <patternFill patternType="solid">
        <fgColor rgb="FFFFD966"/>
        <bgColor indexed="64"/>
      </patternFill>
    </fill>
    <fill>
      <patternFill patternType="solid">
        <fgColor rgb="FFACB9CA"/>
        <bgColor rgb="FF000000"/>
      </patternFill>
    </fill>
    <fill>
      <patternFill patternType="solid">
        <fgColor rgb="FFACB9CA"/>
        <bgColor indexed="64"/>
      </patternFill>
    </fill>
    <fill>
      <patternFill patternType="solid">
        <fgColor rgb="FFFFFFFF"/>
        <bgColor rgb="FF000000"/>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2">
    <xf numFmtId="0" fontId="0" fillId="0" borderId="0"/>
    <xf numFmtId="164" fontId="1" fillId="0" borderId="0" applyFont="0" applyFill="0" applyBorder="0" applyAlignment="0" applyProtection="0"/>
    <xf numFmtId="167" fontId="6" fillId="5" borderId="9">
      <alignment horizontal="center" vertical="center" wrapText="1"/>
    </xf>
    <xf numFmtId="166" fontId="7" fillId="0" borderId="0" applyFont="0" applyFill="0" applyBorder="0" applyAlignment="0" applyProtection="0"/>
    <xf numFmtId="0" fontId="1" fillId="0" borderId="0"/>
    <xf numFmtId="9" fontId="7" fillId="0" borderId="0" applyFont="0" applyFill="0" applyBorder="0" applyAlignment="0" applyProtection="0"/>
    <xf numFmtId="9" fontId="1" fillId="0" borderId="0" applyFont="0" applyFill="0" applyBorder="0" applyAlignment="0" applyProtection="0"/>
    <xf numFmtId="169"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cellStyleXfs>
  <cellXfs count="470">
    <xf numFmtId="0" fontId="0" fillId="0" borderId="0" xfId="0"/>
    <xf numFmtId="0" fontId="2" fillId="0" borderId="0" xfId="0" applyFont="1"/>
    <xf numFmtId="0" fontId="4" fillId="0" borderId="0" xfId="0" applyFont="1" applyAlignment="1" applyProtection="1">
      <alignment horizontal="center"/>
      <protection locked="0"/>
    </xf>
    <xf numFmtId="0" fontId="2" fillId="0" borderId="1" xfId="1" applyNumberFormat="1" applyFont="1" applyBorder="1" applyAlignment="1">
      <alignment horizontal="center" vertical="center"/>
    </xf>
    <xf numFmtId="166" fontId="4" fillId="0" borderId="1" xfId="3" applyFont="1" applyFill="1" applyBorder="1" applyAlignment="1" applyProtection="1">
      <alignment horizontal="right" vertical="center"/>
      <protection locked="0"/>
    </xf>
    <xf numFmtId="0" fontId="4" fillId="0" borderId="0" xfId="0" applyFont="1" applyFill="1" applyProtection="1">
      <protection locked="0"/>
    </xf>
    <xf numFmtId="0" fontId="4" fillId="0" borderId="0" xfId="0" applyFont="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vertical="center" wrapText="1"/>
      <protection locked="0"/>
    </xf>
    <xf numFmtId="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justify" vertical="center" wrapText="1"/>
      <protection locked="0"/>
    </xf>
    <xf numFmtId="3" fontId="3" fillId="0" borderId="0"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4" fillId="0" borderId="0" xfId="0" applyFont="1" applyFill="1" applyBorder="1" applyAlignment="1" applyProtection="1">
      <alignment horizontal="center" vertical="center" wrapText="1"/>
      <protection locked="0"/>
    </xf>
    <xf numFmtId="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protection locked="0"/>
    </xf>
    <xf numFmtId="3" fontId="4" fillId="0" borderId="0" xfId="0" applyNumberFormat="1" applyFont="1" applyFill="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wrapText="1"/>
      <protection locked="0"/>
    </xf>
    <xf numFmtId="9" fontId="4" fillId="0" borderId="0" xfId="5" applyNumberFormat="1" applyFont="1" applyAlignment="1" applyProtection="1">
      <alignment horizontal="right"/>
      <protection locked="0"/>
    </xf>
    <xf numFmtId="3" fontId="4" fillId="0" borderId="0" xfId="0" applyNumberFormat="1" applyFont="1" applyFill="1" applyAlignment="1" applyProtection="1">
      <alignment horizontal="right"/>
      <protection locked="0"/>
    </xf>
    <xf numFmtId="3" fontId="4" fillId="0" borderId="0" xfId="0" applyNumberFormat="1" applyFont="1" applyFill="1" applyAlignment="1" applyProtection="1">
      <alignment horizontal="right" vertical="center"/>
      <protection locked="0"/>
    </xf>
    <xf numFmtId="9" fontId="4" fillId="0" borderId="0" xfId="5" applyNumberFormat="1" applyFont="1" applyFill="1" applyProtection="1">
      <protection locked="0"/>
    </xf>
    <xf numFmtId="0" fontId="4" fillId="0" borderId="1" xfId="0" applyFont="1" applyBorder="1" applyAlignment="1" applyProtection="1">
      <alignment horizontal="justify" vertical="center" wrapText="1"/>
      <protection locked="0"/>
    </xf>
    <xf numFmtId="9" fontId="4" fillId="0" borderId="1" xfId="5" applyFont="1" applyFill="1" applyBorder="1" applyAlignment="1" applyProtection="1">
      <alignment horizontal="center" vertical="center" wrapText="1"/>
      <protection locked="0"/>
    </xf>
    <xf numFmtId="9" fontId="4" fillId="0" borderId="0" xfId="5"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center" vertical="center"/>
      <protection locked="0"/>
    </xf>
    <xf numFmtId="3" fontId="3" fillId="0" borderId="0" xfId="0" applyNumberFormat="1" applyFont="1" applyBorder="1" applyAlignment="1" applyProtection="1">
      <alignment horizontal="right" vertical="center"/>
      <protection locked="0"/>
    </xf>
    <xf numFmtId="3" fontId="4" fillId="0" borderId="0" xfId="0" applyNumberFormat="1" applyFont="1" applyFill="1" applyBorder="1" applyAlignment="1" applyProtection="1">
      <alignment horizontal="left" vertical="center"/>
      <protection locked="0"/>
    </xf>
    <xf numFmtId="3" fontId="4" fillId="0" borderId="0" xfId="0" applyNumberFormat="1" applyFont="1" applyFill="1" applyBorder="1" applyAlignment="1" applyProtection="1">
      <alignment horizontal="center" vertical="center"/>
      <protection locked="0"/>
    </xf>
    <xf numFmtId="3" fontId="4" fillId="0" borderId="0" xfId="0" applyNumberFormat="1" applyFont="1" applyBorder="1" applyAlignment="1" applyProtection="1">
      <alignment horizontal="right" vertical="center"/>
      <protection locked="0"/>
    </xf>
    <xf numFmtId="9" fontId="4" fillId="0" borderId="0" xfId="5" applyFont="1" applyBorder="1" applyAlignment="1" applyProtection="1">
      <alignment horizontal="right" vertical="center"/>
      <protection locked="0"/>
    </xf>
    <xf numFmtId="0" fontId="3" fillId="0" borderId="1" xfId="0" applyFont="1" applyBorder="1" applyAlignment="1" applyProtection="1">
      <alignment horizontal="justify"/>
      <protection locked="0"/>
    </xf>
    <xf numFmtId="0" fontId="4" fillId="0" borderId="0" xfId="0" applyFont="1" applyAlignment="1" applyProtection="1">
      <alignment horizontal="justify"/>
      <protection locked="0"/>
    </xf>
    <xf numFmtId="3" fontId="4" fillId="0" borderId="0" xfId="0" applyNumberFormat="1" applyFont="1" applyAlignment="1" applyProtection="1">
      <alignment horizontal="right"/>
      <protection locked="0"/>
    </xf>
    <xf numFmtId="3" fontId="4" fillId="0" borderId="0" xfId="0" applyNumberFormat="1" applyFont="1" applyAlignment="1" applyProtection="1">
      <alignment horizontal="right" vertical="center"/>
      <protection locked="0"/>
    </xf>
    <xf numFmtId="0" fontId="8" fillId="4" borderId="0" xfId="0" applyFont="1" applyFill="1" applyProtection="1">
      <protection locked="0"/>
    </xf>
    <xf numFmtId="0" fontId="9" fillId="0" borderId="0" xfId="0" applyFont="1" applyProtection="1">
      <protection locked="0"/>
    </xf>
    <xf numFmtId="168" fontId="4" fillId="0" borderId="0" xfId="0" applyNumberFormat="1"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right"/>
      <protection locked="0"/>
    </xf>
    <xf numFmtId="3" fontId="10" fillId="0" borderId="0" xfId="0" applyNumberFormat="1" applyFont="1" applyFill="1" applyBorder="1" applyAlignment="1" applyProtection="1">
      <alignment horizontal="left" vertical="center"/>
      <protection locked="0"/>
    </xf>
    <xf numFmtId="3" fontId="10" fillId="0" borderId="0" xfId="0" applyNumberFormat="1" applyFont="1" applyBorder="1" applyAlignment="1" applyProtection="1">
      <alignment horizontal="right" vertical="center"/>
      <protection locked="0"/>
    </xf>
    <xf numFmtId="3" fontId="10" fillId="0" borderId="0" xfId="0" applyNumberFormat="1" applyFont="1" applyBorder="1" applyAlignment="1" applyProtection="1">
      <alignment horizontal="center" vertical="center"/>
      <protection locked="0"/>
    </xf>
    <xf numFmtId="3" fontId="4" fillId="0" borderId="0" xfId="0" applyNumberFormat="1" applyFont="1" applyBorder="1" applyAlignment="1" applyProtection="1">
      <alignment horizontal="center" vertical="center"/>
      <protection locked="0"/>
    </xf>
    <xf numFmtId="9" fontId="4" fillId="0" borderId="0" xfId="6" applyFont="1" applyBorder="1" applyAlignment="1" applyProtection="1">
      <alignment horizontal="center" vertical="center"/>
      <protection locked="0"/>
    </xf>
    <xf numFmtId="0" fontId="11" fillId="2" borderId="10" xfId="0" applyFont="1" applyFill="1" applyBorder="1" applyAlignment="1">
      <alignment horizontal="center" vertical="center"/>
    </xf>
    <xf numFmtId="0" fontId="12" fillId="2" borderId="12" xfId="0" applyFont="1" applyFill="1" applyBorder="1" applyAlignment="1">
      <alignment horizontal="left" vertical="center"/>
    </xf>
    <xf numFmtId="0" fontId="12" fillId="2" borderId="13" xfId="0" applyFont="1" applyFill="1" applyBorder="1" applyAlignment="1">
      <alignment horizontal="left" vertical="center"/>
    </xf>
    <xf numFmtId="0" fontId="11" fillId="2" borderId="12" xfId="0" applyFont="1" applyFill="1" applyBorder="1" applyAlignment="1">
      <alignment horizontal="center" vertical="center"/>
    </xf>
    <xf numFmtId="3" fontId="3" fillId="0" borderId="0" xfId="0" applyNumberFormat="1" applyFont="1" applyFill="1" applyBorder="1" applyAlignment="1" applyProtection="1">
      <alignment horizontal="center" vertical="center"/>
      <protection locked="0"/>
    </xf>
    <xf numFmtId="0" fontId="2" fillId="0" borderId="0" xfId="0" applyFont="1" applyAlignment="1">
      <alignment horizontal="left" vertical="center"/>
    </xf>
    <xf numFmtId="9" fontId="4" fillId="0" borderId="0" xfId="5" applyNumberFormat="1" applyFont="1" applyFill="1" applyBorder="1" applyAlignment="1" applyProtection="1">
      <alignment horizontal="right"/>
      <protection locked="0"/>
    </xf>
    <xf numFmtId="0" fontId="3" fillId="0" borderId="35"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justify" vertical="center" wrapText="1"/>
      <protection locked="0"/>
    </xf>
    <xf numFmtId="0" fontId="3" fillId="0" borderId="37" xfId="0" applyFont="1" applyFill="1" applyBorder="1" applyAlignment="1" applyProtection="1">
      <alignment horizontal="justify" vertical="center" wrapText="1"/>
      <protection locked="0"/>
    </xf>
    <xf numFmtId="0" fontId="2" fillId="0" borderId="36" xfId="1" applyNumberFormat="1" applyFont="1" applyBorder="1" applyAlignment="1">
      <alignment horizontal="center" vertical="center"/>
    </xf>
    <xf numFmtId="0" fontId="4" fillId="2" borderId="36" xfId="0" applyNumberFormat="1" applyFont="1" applyFill="1" applyBorder="1" applyAlignment="1" applyProtection="1">
      <alignment horizontal="center" vertical="center" wrapText="1"/>
      <protection locked="0"/>
    </xf>
    <xf numFmtId="166" fontId="3" fillId="0" borderId="37" xfId="3" applyFont="1" applyFill="1" applyBorder="1" applyAlignment="1" applyProtection="1">
      <alignment horizontal="right" vertical="center"/>
      <protection locked="0"/>
    </xf>
    <xf numFmtId="0" fontId="3" fillId="0" borderId="26"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protection locked="0"/>
    </xf>
    <xf numFmtId="166" fontId="3" fillId="0" borderId="26"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11" borderId="1" xfId="0" applyNumberFormat="1" applyFont="1" applyFill="1" applyBorder="1" applyAlignment="1" applyProtection="1">
      <alignment horizontal="center" vertical="center" wrapText="1"/>
      <protection locked="0"/>
    </xf>
    <xf numFmtId="0" fontId="2" fillId="10" borderId="1" xfId="0" applyNumberFormat="1" applyFont="1" applyFill="1" applyBorder="1" applyAlignment="1" applyProtection="1">
      <alignment horizontal="center" vertical="center" wrapText="1"/>
      <protection locked="0"/>
    </xf>
    <xf numFmtId="0" fontId="2" fillId="12" borderId="1" xfId="0" applyNumberFormat="1"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0" fontId="2" fillId="14" borderId="1" xfId="0" applyNumberFormat="1" applyFont="1" applyFill="1" applyBorder="1" applyAlignment="1" applyProtection="1">
      <alignment horizontal="center" vertical="center" wrapText="1"/>
      <protection locked="0"/>
    </xf>
    <xf numFmtId="0" fontId="3" fillId="0" borderId="27" xfId="0" applyFont="1" applyBorder="1" applyAlignment="1">
      <alignment vertical="center" wrapText="1"/>
    </xf>
    <xf numFmtId="0" fontId="3" fillId="0" borderId="28"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4" fillId="0" borderId="11" xfId="0" applyFont="1" applyBorder="1" applyAlignment="1">
      <alignment vertical="center" wrapText="1"/>
    </xf>
    <xf numFmtId="0" fontId="14" fillId="0" borderId="39" xfId="0" applyFont="1" applyBorder="1" applyAlignment="1">
      <alignment vertical="center"/>
    </xf>
    <xf numFmtId="0" fontId="14" fillId="0" borderId="40" xfId="0" applyNumberFormat="1" applyFont="1" applyFill="1" applyBorder="1" applyAlignment="1">
      <alignment horizontal="center" vertical="center" wrapText="1"/>
    </xf>
    <xf numFmtId="0" fontId="14" fillId="0" borderId="4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11" xfId="2" applyNumberFormat="1" applyFont="1" applyFill="1" applyBorder="1" applyAlignment="1">
      <alignment horizontal="center" vertical="center" wrapText="1"/>
    </xf>
    <xf numFmtId="0" fontId="2" fillId="0" borderId="0" xfId="0" applyFont="1" applyBorder="1" applyAlignment="1">
      <alignment vertical="center" wrapText="1"/>
    </xf>
    <xf numFmtId="0" fontId="4" fillId="0" borderId="0" xfId="0" applyFont="1" applyBorder="1" applyAlignment="1" applyProtection="1">
      <alignment horizontal="center" vertical="center"/>
      <protection locked="0"/>
    </xf>
    <xf numFmtId="0" fontId="4" fillId="0" borderId="0" xfId="0" applyFont="1" applyBorder="1" applyProtection="1">
      <protection locked="0"/>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3" fillId="6" borderId="23"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justify" vertical="center" wrapText="1"/>
      <protection locked="0"/>
    </xf>
    <xf numFmtId="0" fontId="3" fillId="0" borderId="43" xfId="0" applyFont="1" applyFill="1" applyBorder="1" applyAlignment="1" applyProtection="1">
      <alignment horizontal="center" vertical="center"/>
      <protection locked="0"/>
    </xf>
    <xf numFmtId="0" fontId="4" fillId="0" borderId="1" xfId="0" applyFont="1" applyFill="1" applyBorder="1" applyAlignment="1" applyProtection="1">
      <alignment horizontal="justify" vertical="center" wrapText="1"/>
      <protection locked="0"/>
    </xf>
    <xf numFmtId="0" fontId="4" fillId="0" borderId="5" xfId="0" applyFont="1" applyFill="1" applyBorder="1" applyAlignment="1" applyProtection="1">
      <alignment horizontal="justify" vertical="center" wrapText="1"/>
      <protection locked="0"/>
    </xf>
    <xf numFmtId="9" fontId="3" fillId="0" borderId="12" xfId="0" applyNumberFormat="1" applyFont="1" applyFill="1" applyBorder="1" applyAlignment="1" applyProtection="1">
      <alignment horizontal="center" vertical="center"/>
      <protection locked="0"/>
    </xf>
    <xf numFmtId="3" fontId="3" fillId="6" borderId="5" xfId="0" applyNumberFormat="1" applyFont="1" applyFill="1" applyBorder="1" applyAlignment="1" applyProtection="1">
      <alignment horizontal="center" vertical="center" wrapText="1"/>
      <protection locked="0"/>
    </xf>
    <xf numFmtId="9" fontId="4" fillId="0" borderId="5"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justify" vertical="center" wrapText="1"/>
    </xf>
    <xf numFmtId="166" fontId="4" fillId="0" borderId="7" xfId="3" applyFont="1" applyFill="1" applyBorder="1" applyAlignment="1" applyProtection="1">
      <alignment horizontal="right" vertical="center"/>
      <protection locked="0"/>
    </xf>
    <xf numFmtId="0" fontId="2" fillId="0" borderId="1" xfId="0" applyFont="1" applyBorder="1" applyAlignment="1">
      <alignment horizontal="justify" vertical="center" wrapText="1"/>
    </xf>
    <xf numFmtId="0" fontId="14" fillId="0" borderId="1" xfId="0" applyFont="1" applyBorder="1" applyAlignment="1">
      <alignment horizontal="center" vertical="center"/>
    </xf>
    <xf numFmtId="0" fontId="2" fillId="2" borderId="0" xfId="0" applyFont="1" applyFill="1" applyAlignment="1">
      <alignment horizontal="center" vertical="center"/>
    </xf>
    <xf numFmtId="0" fontId="14"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Alignment="1">
      <alignment horizontal="center" vertical="center"/>
    </xf>
    <xf numFmtId="0" fontId="3" fillId="15" borderId="1" xfId="0" applyFont="1" applyFill="1" applyBorder="1" applyAlignment="1">
      <alignment horizontal="center" vertical="center"/>
    </xf>
    <xf numFmtId="1" fontId="14" fillId="17"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171" fontId="14" fillId="17" borderId="1" xfId="0" applyNumberFormat="1" applyFont="1" applyFill="1" applyBorder="1" applyAlignment="1">
      <alignment horizontal="center" vertical="center" wrapText="1"/>
    </xf>
    <xf numFmtId="172" fontId="14" fillId="17"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textRotation="90" wrapText="1"/>
    </xf>
    <xf numFmtId="49" fontId="14" fillId="17" borderId="1" xfId="0" applyNumberFormat="1" applyFont="1" applyFill="1" applyBorder="1" applyAlignment="1">
      <alignment horizontal="center" vertical="center" textRotation="90" wrapText="1"/>
    </xf>
    <xf numFmtId="0" fontId="15" fillId="18" borderId="48" xfId="0" applyFont="1" applyFill="1" applyBorder="1" applyAlignment="1">
      <alignment horizontal="center" vertical="center" wrapText="1"/>
    </xf>
    <xf numFmtId="0" fontId="15" fillId="18" borderId="0" xfId="0" applyFont="1" applyFill="1" applyBorder="1" applyAlignment="1">
      <alignment horizontal="center" vertical="center" wrapText="1"/>
    </xf>
    <xf numFmtId="0" fontId="14" fillId="18" borderId="0" xfId="0" applyFont="1" applyFill="1" applyBorder="1" applyAlignment="1">
      <alignment horizontal="center" vertical="center"/>
    </xf>
    <xf numFmtId="0" fontId="14" fillId="18" borderId="0" xfId="0" applyFont="1" applyFill="1" applyBorder="1" applyAlignment="1">
      <alignment horizontal="center" vertical="center" wrapText="1"/>
    </xf>
    <xf numFmtId="171" fontId="14" fillId="18" borderId="0" xfId="0" applyNumberFormat="1" applyFont="1" applyFill="1" applyBorder="1" applyAlignment="1">
      <alignment horizontal="center" vertical="center"/>
    </xf>
    <xf numFmtId="172" fontId="14" fillId="18" borderId="0" xfId="0" applyNumberFormat="1" applyFont="1" applyFill="1" applyBorder="1" applyAlignment="1">
      <alignment horizontal="center" vertical="center"/>
    </xf>
    <xf numFmtId="1" fontId="14" fillId="18" borderId="0" xfId="0" applyNumberFormat="1" applyFont="1" applyFill="1" applyBorder="1" applyAlignment="1">
      <alignment horizontal="center" vertical="center"/>
    </xf>
    <xf numFmtId="0" fontId="14" fillId="18" borderId="51" xfId="0" applyFont="1" applyFill="1" applyBorder="1" applyAlignment="1">
      <alignment horizontal="center" vertical="center"/>
    </xf>
    <xf numFmtId="0" fontId="15" fillId="0" borderId="2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19" borderId="52" xfId="0" applyFont="1" applyFill="1" applyBorder="1" applyAlignment="1">
      <alignment horizontal="center" vertical="center" wrapText="1"/>
    </xf>
    <xf numFmtId="0" fontId="3" fillId="20" borderId="53" xfId="0" applyFont="1" applyFill="1" applyBorder="1" applyAlignment="1">
      <alignment horizontal="center" vertical="center"/>
    </xf>
    <xf numFmtId="0" fontId="15" fillId="20" borderId="54" xfId="0" applyFont="1" applyFill="1" applyBorder="1" applyAlignment="1">
      <alignment horizontal="center" vertical="center" wrapText="1"/>
    </xf>
    <xf numFmtId="0" fontId="15" fillId="20" borderId="55" xfId="0" applyFont="1" applyFill="1" applyBorder="1" applyAlignment="1">
      <alignment horizontal="center" vertical="center" wrapText="1"/>
    </xf>
    <xf numFmtId="0" fontId="14" fillId="20" borderId="55" xfId="0" applyFont="1" applyFill="1" applyBorder="1" applyAlignment="1">
      <alignment horizontal="center" vertical="center"/>
    </xf>
    <xf numFmtId="0" fontId="14" fillId="20" borderId="55" xfId="0" applyFont="1" applyFill="1" applyBorder="1" applyAlignment="1">
      <alignment horizontal="center" vertical="center" wrapText="1"/>
    </xf>
    <xf numFmtId="171" fontId="14" fillId="20" borderId="55" xfId="0" applyNumberFormat="1" applyFont="1" applyFill="1" applyBorder="1" applyAlignment="1">
      <alignment horizontal="center" vertical="center"/>
    </xf>
    <xf numFmtId="172" fontId="14" fillId="20" borderId="55" xfId="0" applyNumberFormat="1" applyFont="1" applyFill="1" applyBorder="1" applyAlignment="1">
      <alignment horizontal="center" vertical="center"/>
    </xf>
    <xf numFmtId="1" fontId="14" fillId="20" borderId="55" xfId="0" applyNumberFormat="1" applyFont="1" applyFill="1" applyBorder="1" applyAlignment="1">
      <alignment horizontal="center" vertical="center"/>
    </xf>
    <xf numFmtId="0" fontId="14" fillId="20" borderId="56" xfId="0" applyFont="1" applyFill="1" applyBorder="1" applyAlignment="1">
      <alignment horizontal="center" vertical="center"/>
    </xf>
    <xf numFmtId="0" fontId="2" fillId="0" borderId="0" xfId="0" applyFont="1" applyFill="1" applyAlignment="1">
      <alignment horizontal="center" vertical="center"/>
    </xf>
    <xf numFmtId="0" fontId="15" fillId="21" borderId="19" xfId="0" applyFont="1" applyFill="1" applyBorder="1" applyAlignment="1">
      <alignment horizontal="center" vertical="center" wrapText="1"/>
    </xf>
    <xf numFmtId="0" fontId="15" fillId="21" borderId="20" xfId="0" applyFont="1" applyFill="1" applyBorder="1" applyAlignment="1">
      <alignment horizontal="center" vertical="center" wrapText="1"/>
    </xf>
    <xf numFmtId="0" fontId="15" fillId="22" borderId="0" xfId="0" applyFont="1" applyFill="1" applyBorder="1" applyAlignment="1">
      <alignment horizontal="center" vertical="center" wrapText="1"/>
    </xf>
    <xf numFmtId="0" fontId="15" fillId="22" borderId="54" xfId="0" applyFont="1" applyFill="1" applyBorder="1" applyAlignment="1">
      <alignment horizontal="center" vertical="center" wrapText="1"/>
    </xf>
    <xf numFmtId="0" fontId="15" fillId="22" borderId="57" xfId="0" applyFont="1" applyFill="1" applyBorder="1" applyAlignment="1">
      <alignment horizontal="center" vertical="center" wrapText="1"/>
    </xf>
    <xf numFmtId="0" fontId="16" fillId="21" borderId="0" xfId="0" applyFont="1" applyFill="1" applyAlignment="1">
      <alignment horizontal="center" vertical="center" wrapText="1"/>
    </xf>
    <xf numFmtId="0" fontId="17" fillId="0" borderId="0" xfId="0" applyFont="1" applyAlignment="1">
      <alignment horizontal="center" vertical="center"/>
    </xf>
    <xf numFmtId="0" fontId="15" fillId="21" borderId="25" xfId="0" applyFont="1" applyFill="1" applyBorder="1" applyAlignment="1">
      <alignment horizontal="center" vertical="center" wrapText="1"/>
    </xf>
    <xf numFmtId="0" fontId="15" fillId="21" borderId="0"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58" xfId="0" applyFont="1" applyBorder="1" applyAlignment="1">
      <alignment horizontal="justify" vertical="center" wrapText="1"/>
    </xf>
    <xf numFmtId="0" fontId="18" fillId="21" borderId="21" xfId="0" applyFont="1" applyFill="1" applyBorder="1" applyAlignment="1">
      <alignment horizontal="center" vertical="center" wrapText="1"/>
    </xf>
    <xf numFmtId="9" fontId="18" fillId="21" borderId="21" xfId="0" applyNumberFormat="1" applyFont="1" applyFill="1" applyBorder="1" applyAlignment="1">
      <alignment horizontal="center" vertical="center" wrapText="1"/>
    </xf>
    <xf numFmtId="0" fontId="18" fillId="0" borderId="21" xfId="0" applyFont="1" applyBorder="1" applyAlignment="1">
      <alignment horizontal="justify" vertical="center" wrapText="1"/>
    </xf>
    <xf numFmtId="0" fontId="18" fillId="21" borderId="0" xfId="0" applyFont="1" applyFill="1" applyAlignment="1">
      <alignment horizontal="center" vertical="center" wrapText="1"/>
    </xf>
    <xf numFmtId="0" fontId="18" fillId="0" borderId="3" xfId="0" applyFont="1" applyBorder="1" applyAlignment="1">
      <alignment horizontal="justify" vertical="center" wrapText="1"/>
    </xf>
    <xf numFmtId="0" fontId="15" fillId="21" borderId="34" xfId="0" applyFont="1" applyFill="1" applyBorder="1" applyAlignment="1">
      <alignment horizontal="center" vertical="center" wrapText="1"/>
    </xf>
    <xf numFmtId="0" fontId="15" fillId="21" borderId="21" xfId="0" applyFont="1" applyFill="1" applyBorder="1" applyAlignment="1">
      <alignment horizontal="center" vertical="center" wrapText="1"/>
    </xf>
    <xf numFmtId="0" fontId="18" fillId="19" borderId="46" xfId="0" applyFont="1" applyFill="1" applyBorder="1" applyAlignment="1">
      <alignment horizontal="center" vertical="center" wrapText="1"/>
    </xf>
    <xf numFmtId="4" fontId="19" fillId="19" borderId="46" xfId="0" applyNumberFormat="1" applyFont="1" applyFill="1" applyBorder="1" applyAlignment="1">
      <alignment horizontal="center" vertical="center" wrapText="1"/>
    </xf>
    <xf numFmtId="4" fontId="19" fillId="19" borderId="1" xfId="0" applyNumberFormat="1" applyFont="1" applyFill="1" applyBorder="1" applyAlignment="1">
      <alignment horizontal="center" vertical="center" wrapText="1"/>
    </xf>
    <xf numFmtId="0" fontId="18" fillId="19" borderId="21" xfId="0" applyFont="1" applyFill="1" applyBorder="1" applyAlignment="1">
      <alignment horizontal="center" vertical="center" wrapText="1"/>
    </xf>
    <xf numFmtId="0" fontId="14" fillId="0" borderId="4" xfId="0" applyFont="1" applyBorder="1" applyAlignment="1">
      <alignment horizontal="center" vertical="center"/>
    </xf>
    <xf numFmtId="0" fontId="15" fillId="22" borderId="55"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20" fillId="17" borderId="1" xfId="0" applyFont="1" applyFill="1" applyBorder="1" applyAlignment="1">
      <alignment horizontal="center" vertical="center" wrapText="1"/>
    </xf>
    <xf numFmtId="0" fontId="21" fillId="17" borderId="1" xfId="0" applyFont="1" applyFill="1" applyBorder="1" applyAlignment="1">
      <alignment horizontal="center" vertical="center" wrapText="1"/>
    </xf>
    <xf numFmtId="4" fontId="4" fillId="0" borderId="67" xfId="0" applyNumberFormat="1" applyFont="1" applyBorder="1" applyAlignment="1">
      <alignment horizontal="center" vertical="center" wrapText="1"/>
    </xf>
    <xf numFmtId="4" fontId="19" fillId="19" borderId="5" xfId="0" applyNumberFormat="1"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0" fontId="22" fillId="23" borderId="1" xfId="0" applyFont="1" applyFill="1" applyBorder="1" applyAlignment="1">
      <alignment horizontal="center" vertical="center" wrapText="1"/>
    </xf>
    <xf numFmtId="0" fontId="22" fillId="23" borderId="21" xfId="0" applyFont="1" applyFill="1" applyBorder="1" applyAlignment="1">
      <alignment horizontal="center" vertical="center" wrapText="1"/>
    </xf>
    <xf numFmtId="3" fontId="14" fillId="17" borderId="1" xfId="0" applyNumberFormat="1" applyFont="1" applyFill="1" applyBorder="1" applyAlignment="1">
      <alignment horizontal="center" vertical="center" wrapText="1"/>
    </xf>
    <xf numFmtId="173" fontId="20" fillId="17" borderId="1" xfId="0" applyNumberFormat="1" applyFont="1" applyFill="1" applyBorder="1" applyAlignment="1">
      <alignment horizontal="center" vertical="center" wrapText="1"/>
    </xf>
    <xf numFmtId="173" fontId="21" fillId="17" borderId="1" xfId="0" applyNumberFormat="1" applyFont="1" applyFill="1" applyBorder="1" applyAlignment="1">
      <alignment horizontal="center" vertical="center" wrapText="1"/>
    </xf>
    <xf numFmtId="168" fontId="14" fillId="0" borderId="12" xfId="0" applyNumberFormat="1" applyFont="1" applyBorder="1" applyAlignment="1">
      <alignment horizontal="left"/>
    </xf>
    <xf numFmtId="14" fontId="14" fillId="0" borderId="12" xfId="0" applyNumberFormat="1" applyFont="1" applyBorder="1" applyAlignment="1">
      <alignment horizontal="left"/>
    </xf>
    <xf numFmtId="0" fontId="18" fillId="19" borderId="1" xfId="0" applyFont="1" applyFill="1" applyBorder="1" applyAlignment="1">
      <alignment horizontal="center" vertical="center" wrapText="1"/>
    </xf>
    <xf numFmtId="9" fontId="18" fillId="19" borderId="1" xfId="10" applyFont="1" applyFill="1" applyBorder="1" applyAlignment="1">
      <alignment horizontal="center" vertical="center" wrapText="1"/>
    </xf>
    <xf numFmtId="0" fontId="23" fillId="0" borderId="0" xfId="0" applyFont="1" applyFill="1" applyBorder="1"/>
    <xf numFmtId="0" fontId="0" fillId="0" borderId="34" xfId="0" applyBorder="1" applyAlignment="1"/>
    <xf numFmtId="0" fontId="0" fillId="0" borderId="46" xfId="0" applyBorder="1" applyAlignment="1"/>
    <xf numFmtId="0" fontId="0" fillId="0" borderId="21" xfId="0" applyBorder="1" applyAlignment="1"/>
    <xf numFmtId="0" fontId="21" fillId="15" borderId="1" xfId="0" applyFont="1" applyFill="1" applyBorder="1" applyAlignment="1">
      <alignment horizontal="center" vertical="center"/>
    </xf>
    <xf numFmtId="0" fontId="21" fillId="15" borderId="5" xfId="0" applyFont="1" applyFill="1" applyBorder="1" applyAlignment="1">
      <alignment horizontal="center" vertical="center"/>
    </xf>
    <xf numFmtId="0" fontId="24" fillId="0" borderId="1" xfId="0" applyFont="1" applyBorder="1" applyAlignment="1">
      <alignment vertical="center"/>
    </xf>
    <xf numFmtId="0" fontId="25" fillId="0" borderId="1" xfId="0" applyFont="1" applyBorder="1" applyAlignment="1">
      <alignment horizontal="center" vertical="center" wrapText="1"/>
    </xf>
    <xf numFmtId="3" fontId="24" fillId="0" borderId="1" xfId="0" applyNumberFormat="1" applyFont="1" applyBorder="1" applyAlignment="1">
      <alignment horizontal="center" vertical="center"/>
    </xf>
    <xf numFmtId="3" fontId="24" fillId="0" borderId="5" xfId="0" applyNumberFormat="1" applyFont="1" applyBorder="1" applyAlignment="1">
      <alignment horizontal="center" vertical="center"/>
    </xf>
    <xf numFmtId="0" fontId="25" fillId="0" borderId="1" xfId="0" applyFont="1" applyBorder="1" applyAlignment="1">
      <alignment vertical="center" wrapText="1"/>
    </xf>
    <xf numFmtId="3" fontId="24" fillId="0" borderId="47" xfId="0" applyNumberFormat="1" applyFont="1" applyBorder="1" applyAlignment="1">
      <alignment horizontal="center" vertical="center"/>
    </xf>
    <xf numFmtId="174" fontId="24" fillId="0" borderId="0" xfId="0" applyNumberFormat="1" applyFont="1" applyAlignment="1">
      <alignment horizontal="center" vertical="center"/>
    </xf>
    <xf numFmtId="175" fontId="26" fillId="0" borderId="1" xfId="0" applyNumberFormat="1" applyFont="1" applyFill="1" applyBorder="1" applyAlignment="1">
      <alignment horizontal="center" vertical="center" wrapText="1"/>
    </xf>
    <xf numFmtId="174" fontId="24" fillId="0" borderId="1" xfId="0" applyNumberFormat="1" applyFont="1" applyBorder="1" applyAlignment="1">
      <alignment vertical="center" wrapText="1"/>
    </xf>
    <xf numFmtId="174" fontId="26" fillId="0" borderId="1" xfId="0" applyNumberFormat="1" applyFont="1" applyFill="1" applyBorder="1" applyAlignment="1">
      <alignment vertical="center" wrapText="1"/>
    </xf>
    <xf numFmtId="174" fontId="24" fillId="0" borderId="6" xfId="0" applyNumberFormat="1" applyFont="1" applyBorder="1" applyAlignment="1">
      <alignment horizontal="center" vertical="center" wrapText="1"/>
    </xf>
    <xf numFmtId="174" fontId="26" fillId="0" borderId="1" xfId="0" applyNumberFormat="1" applyFont="1" applyFill="1" applyBorder="1" applyAlignment="1">
      <alignment horizontal="center" vertical="center" wrapText="1"/>
    </xf>
    <xf numFmtId="174" fontId="24" fillId="0" borderId="1" xfId="0" applyNumberFormat="1" applyFont="1" applyBorder="1" applyAlignment="1">
      <alignment horizontal="center" vertical="center" wrapText="1"/>
    </xf>
    <xf numFmtId="0" fontId="24" fillId="0" borderId="1" xfId="0" applyFont="1" applyBorder="1" applyAlignment="1">
      <alignment wrapText="1"/>
    </xf>
    <xf numFmtId="174" fontId="24" fillId="0" borderId="1" xfId="0" applyNumberFormat="1" applyFont="1" applyBorder="1" applyAlignment="1">
      <alignment horizontal="center" wrapText="1"/>
    </xf>
    <xf numFmtId="174" fontId="24" fillId="0" borderId="0" xfId="0" applyNumberFormat="1" applyFont="1" applyAlignment="1">
      <alignment horizontal="center"/>
    </xf>
    <xf numFmtId="1" fontId="24" fillId="0" borderId="1" xfId="0" applyNumberFormat="1" applyFont="1" applyBorder="1" applyAlignment="1">
      <alignment horizontal="center" wrapText="1"/>
    </xf>
    <xf numFmtId="174" fontId="24" fillId="0" borderId="1" xfId="0" applyNumberFormat="1" applyFont="1" applyBorder="1" applyAlignment="1">
      <alignment horizontal="center"/>
    </xf>
    <xf numFmtId="0" fontId="24" fillId="0" borderId="1" xfId="0" applyFont="1" applyBorder="1" applyAlignment="1">
      <alignment vertical="center" wrapText="1"/>
    </xf>
    <xf numFmtId="0" fontId="12" fillId="4" borderId="0" xfId="0" applyFont="1" applyFill="1" applyAlignment="1">
      <alignment vertical="center"/>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164" fontId="4" fillId="0" borderId="1" xfId="1" applyFont="1" applyBorder="1" applyAlignment="1">
      <alignment horizontal="justify" vertical="center" wrapText="1"/>
    </xf>
    <xf numFmtId="164" fontId="4" fillId="0" borderId="1" xfId="1" applyFont="1" applyBorder="1" applyAlignment="1">
      <alignment horizontal="justify" vertical="center"/>
    </xf>
    <xf numFmtId="165" fontId="4" fillId="0" borderId="1" xfId="11" applyFont="1" applyBorder="1" applyAlignment="1">
      <alignment horizontal="justify" vertical="center" wrapText="1"/>
    </xf>
    <xf numFmtId="172" fontId="29" fillId="24" borderId="7" xfId="0" applyNumberFormat="1" applyFont="1" applyFill="1" applyBorder="1" applyAlignment="1">
      <alignment horizontal="justify" vertical="center" wrapText="1"/>
    </xf>
    <xf numFmtId="9" fontId="4" fillId="0" borderId="12" xfId="10" applyFont="1" applyFill="1" applyBorder="1" applyAlignment="1" applyProtection="1">
      <alignment horizontal="center" vertical="center" wrapText="1"/>
      <protection locked="0"/>
    </xf>
    <xf numFmtId="9" fontId="18" fillId="19" borderId="46" xfId="0" applyNumberFormat="1" applyFont="1" applyFill="1" applyBorder="1" applyAlignment="1">
      <alignment horizontal="center" vertical="center" wrapText="1"/>
    </xf>
    <xf numFmtId="174" fontId="24" fillId="25" borderId="1" xfId="0" applyNumberFormat="1" applyFont="1" applyFill="1" applyBorder="1" applyAlignment="1">
      <alignment horizontal="center" vertical="center"/>
    </xf>
    <xf numFmtId="3" fontId="24" fillId="25" borderId="1" xfId="0" applyNumberFormat="1" applyFont="1" applyFill="1" applyBorder="1" applyAlignment="1">
      <alignment horizontal="center" vertical="center"/>
    </xf>
    <xf numFmtId="0" fontId="13" fillId="0" borderId="1" xfId="0" applyNumberFormat="1" applyFont="1" applyFill="1" applyBorder="1" applyAlignment="1">
      <alignment horizontal="justify" vertical="center" wrapText="1"/>
    </xf>
    <xf numFmtId="0" fontId="25" fillId="0" borderId="1" xfId="0" applyFont="1" applyBorder="1" applyAlignment="1">
      <alignment horizontal="justify" vertical="center" wrapText="1"/>
    </xf>
    <xf numFmtId="1" fontId="24" fillId="0" borderId="1" xfId="0" applyNumberFormat="1" applyFont="1" applyBorder="1" applyAlignment="1">
      <alignment horizontal="center" vertical="center"/>
    </xf>
    <xf numFmtId="0" fontId="18" fillId="21" borderId="46" xfId="0" applyFont="1" applyFill="1" applyBorder="1" applyAlignment="1">
      <alignment horizontal="center" vertical="center" wrapText="1"/>
    </xf>
    <xf numFmtId="166" fontId="4" fillId="0" borderId="74" xfId="3" applyFont="1" applyFill="1" applyBorder="1" applyAlignment="1" applyProtection="1">
      <alignment horizontal="right" vertical="center"/>
      <protection locked="0"/>
    </xf>
    <xf numFmtId="166" fontId="3" fillId="0" borderId="75" xfId="3" applyFont="1" applyFill="1" applyBorder="1" applyAlignment="1" applyProtection="1">
      <alignment horizontal="right" vertical="center"/>
      <protection locked="0"/>
    </xf>
    <xf numFmtId="166" fontId="3" fillId="0" borderId="74" xfId="3" applyFont="1" applyFill="1" applyBorder="1" applyAlignment="1" applyProtection="1">
      <alignment horizontal="right" vertical="center"/>
      <protection locked="0"/>
    </xf>
    <xf numFmtId="166" fontId="3" fillId="0" borderId="26" xfId="3" applyFont="1" applyFill="1" applyBorder="1" applyAlignment="1" applyProtection="1">
      <alignment horizontal="right" vertical="center"/>
      <protection locked="0"/>
    </xf>
    <xf numFmtId="0" fontId="18" fillId="21" borderId="1" xfId="0" applyFont="1" applyFill="1" applyBorder="1" applyAlignment="1">
      <alignment horizontal="center" vertical="center" wrapText="1"/>
    </xf>
    <xf numFmtId="4" fontId="17" fillId="0" borderId="0" xfId="0" applyNumberFormat="1" applyFont="1" applyAlignment="1">
      <alignment horizontal="center" vertical="center"/>
    </xf>
    <xf numFmtId="3" fontId="10" fillId="0" borderId="0" xfId="0" applyNumberFormat="1" applyFont="1" applyFill="1" applyBorder="1" applyAlignment="1">
      <alignment horizontal="center"/>
    </xf>
    <xf numFmtId="3" fontId="3" fillId="0" borderId="0" xfId="0" applyNumberFormat="1" applyFont="1" applyFill="1" applyBorder="1" applyAlignment="1" applyProtection="1">
      <alignment horizontal="center" vertical="center"/>
      <protection locked="0"/>
    </xf>
    <xf numFmtId="0" fontId="2" fillId="0" borderId="0"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justify" vertical="center" wrapText="1"/>
    </xf>
    <xf numFmtId="0" fontId="3" fillId="6" borderId="7"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5" fillId="3" borderId="30"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3" fillId="7" borderId="16" xfId="0" applyFont="1" applyFill="1" applyBorder="1" applyAlignment="1" applyProtection="1">
      <alignment horizontal="center" vertical="center" wrapText="1"/>
      <protection locked="0"/>
    </xf>
    <xf numFmtId="0" fontId="3" fillId="7" borderId="17" xfId="0"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23" xfId="0" applyFont="1" applyFill="1" applyBorder="1" applyAlignment="1" applyProtection="1">
      <alignment horizontal="center" vertical="center" wrapText="1"/>
      <protection locked="0"/>
    </xf>
    <xf numFmtId="0" fontId="3" fillId="7" borderId="24"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7" xfId="0" applyFont="1" applyBorder="1" applyAlignment="1">
      <alignment horizontal="center"/>
    </xf>
    <xf numFmtId="0" fontId="5" fillId="9" borderId="22" xfId="0" applyFont="1" applyFill="1" applyBorder="1" applyAlignment="1" applyProtection="1">
      <alignment horizontal="center" vertical="center" wrapText="1"/>
      <protection locked="0"/>
    </xf>
    <xf numFmtId="0" fontId="5" fillId="9" borderId="29" xfId="0" applyFont="1" applyFill="1" applyBorder="1" applyAlignment="1" applyProtection="1">
      <alignment horizontal="center" vertical="center" wrapText="1"/>
      <protection locked="0"/>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17" fontId="3" fillId="0" borderId="25" xfId="0" applyNumberFormat="1" applyFont="1" applyBorder="1" applyAlignment="1">
      <alignment horizontal="center" vertical="center"/>
    </xf>
    <xf numFmtId="17" fontId="3" fillId="0" borderId="0" xfId="0" applyNumberFormat="1" applyFont="1" applyBorder="1" applyAlignment="1">
      <alignment horizontal="center" vertical="center"/>
    </xf>
    <xf numFmtId="17" fontId="3" fillId="0" borderId="15" xfId="0" applyNumberFormat="1" applyFont="1" applyBorder="1" applyAlignment="1">
      <alignment horizontal="center" vertical="center"/>
    </xf>
    <xf numFmtId="0" fontId="2" fillId="0" borderId="25"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3" fontId="3" fillId="6" borderId="11" xfId="0" applyNumberFormat="1" applyFont="1" applyFill="1" applyBorder="1" applyAlignment="1" applyProtection="1">
      <alignment horizontal="center" vertical="center" wrapText="1"/>
      <protection locked="0"/>
    </xf>
    <xf numFmtId="3" fontId="3" fillId="6" borderId="1" xfId="0" applyNumberFormat="1" applyFont="1" applyFill="1" applyBorder="1" applyAlignment="1" applyProtection="1">
      <alignment horizontal="center" vertical="center" wrapText="1"/>
      <protection locked="0"/>
    </xf>
    <xf numFmtId="0" fontId="3" fillId="6" borderId="16" xfId="0" applyFont="1" applyFill="1" applyBorder="1" applyAlignment="1" applyProtection="1">
      <alignment horizontal="center" vertical="center" wrapText="1"/>
      <protection locked="0"/>
    </xf>
    <xf numFmtId="0" fontId="3" fillId="6" borderId="17"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166" fontId="4" fillId="0" borderId="23" xfId="0" applyNumberFormat="1" applyFont="1" applyFill="1" applyBorder="1" applyAlignment="1" applyProtection="1">
      <alignment horizontal="center" vertical="center" wrapText="1"/>
    </xf>
    <xf numFmtId="166" fontId="4" fillId="0" borderId="24" xfId="0" applyNumberFormat="1" applyFont="1" applyFill="1" applyBorder="1" applyAlignment="1" applyProtection="1">
      <alignment horizontal="center" vertical="center" wrapText="1"/>
    </xf>
    <xf numFmtId="166" fontId="4" fillId="0" borderId="13" xfId="0" applyNumberFormat="1"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justify" vertical="center" wrapText="1"/>
      <protection locked="0"/>
    </xf>
    <xf numFmtId="0" fontId="4" fillId="0" borderId="8" xfId="0" applyFont="1" applyFill="1" applyBorder="1" applyAlignment="1" applyProtection="1">
      <alignment horizontal="justify" vertical="center" wrapText="1"/>
      <protection locked="0"/>
    </xf>
    <xf numFmtId="0" fontId="4" fillId="0" borderId="3" xfId="0" applyFont="1" applyFill="1" applyBorder="1" applyAlignment="1" applyProtection="1">
      <alignment horizontal="justify" vertical="center" wrapText="1"/>
      <protection locked="0"/>
    </xf>
    <xf numFmtId="0" fontId="3" fillId="8" borderId="45" xfId="0" applyFont="1" applyFill="1" applyBorder="1" applyAlignment="1" applyProtection="1">
      <alignment horizontal="center" vertical="center" wrapText="1"/>
      <protection locked="0"/>
    </xf>
    <xf numFmtId="0" fontId="3" fillId="8" borderId="42"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19"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34" xfId="0" applyFont="1" applyFill="1" applyBorder="1" applyAlignment="1" applyProtection="1">
      <alignment horizontal="center" vertical="center" wrapText="1"/>
      <protection locked="0"/>
    </xf>
    <xf numFmtId="3" fontId="5" fillId="9" borderId="27" xfId="0" applyNumberFormat="1" applyFont="1" applyFill="1" applyBorder="1" applyAlignment="1" applyProtection="1">
      <alignment horizontal="center" vertical="center" wrapText="1"/>
      <protection locked="0"/>
    </xf>
    <xf numFmtId="3" fontId="5" fillId="9" borderId="28" xfId="0" applyNumberFormat="1" applyFont="1" applyFill="1" applyBorder="1" applyAlignment="1" applyProtection="1">
      <alignment horizontal="center" vertical="center" wrapText="1"/>
      <protection locked="0"/>
    </xf>
    <xf numFmtId="3" fontId="5" fillId="9" borderId="44" xfId="0" applyNumberFormat="1" applyFont="1" applyFill="1" applyBorder="1" applyAlignment="1" applyProtection="1">
      <alignment horizontal="center" vertical="center" wrapText="1"/>
      <protection locked="0"/>
    </xf>
    <xf numFmtId="0" fontId="3" fillId="6" borderId="20"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21" xfId="0" applyFont="1" applyFill="1" applyBorder="1" applyAlignment="1" applyProtection="1">
      <alignment horizontal="center" vertical="center" wrapText="1"/>
      <protection locked="0"/>
    </xf>
    <xf numFmtId="0" fontId="5" fillId="9" borderId="31" xfId="0" applyFont="1" applyFill="1" applyBorder="1" applyAlignment="1" applyProtection="1">
      <alignment horizontal="center" vertical="center" wrapText="1"/>
      <protection locked="0"/>
    </xf>
    <xf numFmtId="0" fontId="5" fillId="9" borderId="32" xfId="0" applyFont="1" applyFill="1" applyBorder="1" applyAlignment="1" applyProtection="1">
      <alignment horizontal="center" vertical="center" wrapText="1"/>
      <protection locked="0"/>
    </xf>
    <xf numFmtId="0" fontId="5" fillId="9" borderId="33" xfId="0"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46" xfId="0" applyFont="1" applyBorder="1" applyAlignment="1">
      <alignment horizontal="center"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34" xfId="0" applyFont="1" applyBorder="1" applyAlignment="1">
      <alignment horizontal="center" vertical="center"/>
    </xf>
    <xf numFmtId="0" fontId="14" fillId="0" borderId="47"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Border="1" applyAlignment="1">
      <alignment horizontal="center" vertical="center"/>
    </xf>
    <xf numFmtId="1" fontId="14" fillId="15" borderId="1" xfId="0" applyNumberFormat="1" applyFont="1" applyFill="1" applyBorder="1" applyAlignment="1">
      <alignment horizontal="center" vertical="center" wrapText="1"/>
    </xf>
    <xf numFmtId="0" fontId="14" fillId="16" borderId="1" xfId="0" applyFont="1" applyFill="1" applyBorder="1" applyAlignment="1">
      <alignment horizontal="center" vertical="center" wrapText="1"/>
    </xf>
    <xf numFmtId="170" fontId="14" fillId="17" borderId="1" xfId="0" applyNumberFormat="1" applyFont="1" applyFill="1" applyBorder="1" applyAlignment="1">
      <alignment horizontal="center" vertical="center" wrapText="1"/>
    </xf>
    <xf numFmtId="3" fontId="14" fillId="17" borderId="1" xfId="0" applyNumberFormat="1" applyFont="1" applyFill="1" applyBorder="1" applyAlignment="1">
      <alignment horizontal="center" vertical="center" wrapText="1"/>
    </xf>
    <xf numFmtId="0" fontId="3" fillId="15"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3" fillId="15" borderId="7" xfId="0" applyNumberFormat="1" applyFont="1" applyFill="1" applyBorder="1" applyAlignment="1">
      <alignment horizontal="center" vertical="center" textRotation="90" wrapText="1"/>
    </xf>
    <xf numFmtId="0" fontId="3" fillId="15" borderId="3" xfId="0" applyNumberFormat="1" applyFont="1" applyFill="1" applyBorder="1" applyAlignment="1">
      <alignment horizontal="center" vertical="center" textRotation="90" wrapText="1"/>
    </xf>
    <xf numFmtId="0" fontId="15" fillId="18" borderId="49" xfId="0" applyFont="1" applyFill="1" applyBorder="1" applyAlignment="1">
      <alignment horizontal="center" vertical="center"/>
    </xf>
    <xf numFmtId="0" fontId="15" fillId="18" borderId="50" xfId="0" applyFont="1" applyFill="1" applyBorder="1" applyAlignment="1">
      <alignment horizontal="center" vertical="center"/>
    </xf>
    <xf numFmtId="0" fontId="15" fillId="21" borderId="25" xfId="0" applyFont="1" applyFill="1" applyBorder="1" applyAlignment="1">
      <alignment horizontal="center" vertical="center" wrapText="1"/>
    </xf>
    <xf numFmtId="0" fontId="15" fillId="21" borderId="0" xfId="0" applyFont="1" applyFill="1" applyBorder="1" applyAlignment="1">
      <alignment horizontal="center" vertical="center" wrapText="1"/>
    </xf>
    <xf numFmtId="0" fontId="15" fillId="21" borderId="66" xfId="0" applyFont="1" applyFill="1" applyBorder="1" applyAlignment="1">
      <alignment horizontal="center" vertical="center" wrapText="1"/>
    </xf>
    <xf numFmtId="0" fontId="15" fillId="21" borderId="67" xfId="0" applyFont="1" applyFill="1" applyBorder="1" applyAlignment="1">
      <alignment horizontal="center" vertical="center" wrapText="1"/>
    </xf>
    <xf numFmtId="0" fontId="3" fillId="22" borderId="53" xfId="0" applyFont="1" applyFill="1" applyBorder="1" applyAlignment="1">
      <alignment horizontal="left" vertical="center"/>
    </xf>
    <xf numFmtId="0" fontId="3" fillId="22" borderId="54" xfId="0" applyFont="1" applyFill="1" applyBorder="1" applyAlignment="1">
      <alignment horizontal="left" vertical="center"/>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9" xfId="0" applyFont="1" applyBorder="1" applyAlignment="1">
      <alignment horizontal="justify" vertical="center" wrapText="1"/>
    </xf>
    <xf numFmtId="0" fontId="4" fillId="0" borderId="48" xfId="0" applyFont="1" applyBorder="1" applyAlignment="1">
      <alignment horizontal="justify" vertical="center" wrapText="1"/>
    </xf>
    <xf numFmtId="3" fontId="3" fillId="15" borderId="1" xfId="0" applyNumberFormat="1" applyFont="1" applyFill="1" applyBorder="1" applyAlignment="1">
      <alignment horizontal="center" vertical="center" wrapText="1"/>
    </xf>
    <xf numFmtId="0" fontId="18" fillId="21" borderId="8" xfId="0" applyFont="1" applyFill="1" applyBorder="1" applyAlignment="1">
      <alignment horizontal="center" vertical="center" wrapText="1"/>
    </xf>
    <xf numFmtId="0" fontId="18" fillId="21" borderId="3" xfId="0" applyFont="1" applyFill="1" applyBorder="1" applyAlignment="1">
      <alignment horizontal="center" vertical="center" wrapText="1"/>
    </xf>
    <xf numFmtId="4" fontId="4" fillId="0" borderId="60" xfId="0" applyNumberFormat="1" applyFont="1" applyBorder="1" applyAlignment="1">
      <alignment horizontal="center" vertical="center" wrapText="1"/>
    </xf>
    <xf numFmtId="4" fontId="4" fillId="0" borderId="62" xfId="0" applyNumberFormat="1" applyFont="1" applyBorder="1" applyAlignment="1">
      <alignment horizontal="center" vertical="center" wrapText="1"/>
    </xf>
    <xf numFmtId="4" fontId="4" fillId="0" borderId="63" xfId="0" applyNumberFormat="1" applyFont="1" applyBorder="1" applyAlignment="1">
      <alignment horizontal="center" vertical="center" wrapText="1"/>
    </xf>
    <xf numFmtId="0" fontId="18" fillId="21" borderId="61" xfId="0" applyFont="1" applyFill="1" applyBorder="1" applyAlignment="1">
      <alignment horizontal="justify" vertical="center" wrapText="1"/>
    </xf>
    <xf numFmtId="0" fontId="18" fillId="21" borderId="64" xfId="0" applyFont="1" applyFill="1" applyBorder="1" applyAlignment="1">
      <alignment horizontal="justify" vertical="center" wrapText="1"/>
    </xf>
    <xf numFmtId="0" fontId="4" fillId="0" borderId="8" xfId="0" applyFont="1" applyBorder="1" applyAlignment="1">
      <alignment horizontal="justify" vertical="center" wrapText="1"/>
    </xf>
    <xf numFmtId="0" fontId="4" fillId="0" borderId="65" xfId="0" applyFont="1" applyBorder="1" applyAlignment="1">
      <alignment horizontal="justify" vertical="center" wrapText="1"/>
    </xf>
    <xf numFmtId="14" fontId="18" fillId="21" borderId="8" xfId="0" applyNumberFormat="1" applyFont="1" applyFill="1" applyBorder="1" applyAlignment="1">
      <alignment horizontal="center" vertical="center" wrapText="1"/>
    </xf>
    <xf numFmtId="0" fontId="18" fillId="21" borderId="65" xfId="0" applyFont="1" applyFill="1" applyBorder="1" applyAlignment="1">
      <alignment horizontal="center" vertical="center" wrapText="1"/>
    </xf>
    <xf numFmtId="3" fontId="14" fillId="17" borderId="7" xfId="0" applyNumberFormat="1" applyFont="1" applyFill="1" applyBorder="1" applyAlignment="1">
      <alignment horizontal="center" vertical="center" wrapText="1"/>
    </xf>
    <xf numFmtId="3" fontId="14" fillId="17" borderId="3" xfId="0" applyNumberFormat="1" applyFont="1" applyFill="1" applyBorder="1" applyAlignment="1">
      <alignment horizontal="center" vertical="center" wrapText="1"/>
    </xf>
    <xf numFmtId="0" fontId="3" fillId="15" borderId="19" xfId="0" applyNumberFormat="1" applyFont="1" applyFill="1" applyBorder="1" applyAlignment="1">
      <alignment horizontal="center" vertical="center" textRotation="90" wrapText="1"/>
    </xf>
    <xf numFmtId="0" fontId="3" fillId="15" borderId="20" xfId="0" applyNumberFormat="1" applyFont="1" applyFill="1" applyBorder="1" applyAlignment="1">
      <alignment horizontal="center" vertical="center" textRotation="90" wrapText="1"/>
    </xf>
    <xf numFmtId="0" fontId="3" fillId="15" borderId="34" xfId="0" applyNumberFormat="1" applyFont="1" applyFill="1" applyBorder="1" applyAlignment="1">
      <alignment horizontal="center" vertical="center" textRotation="90" wrapText="1"/>
    </xf>
    <xf numFmtId="0" fontId="3" fillId="15" borderId="21" xfId="0" applyNumberFormat="1" applyFont="1" applyFill="1" applyBorder="1" applyAlignment="1">
      <alignment horizontal="center" vertical="center" textRotation="90" wrapText="1"/>
    </xf>
    <xf numFmtId="0" fontId="14" fillId="17" borderId="34" xfId="0" applyFont="1" applyFill="1" applyBorder="1" applyAlignment="1">
      <alignment horizontal="center" vertical="center" textRotation="90" wrapText="1"/>
    </xf>
    <xf numFmtId="0" fontId="14" fillId="17" borderId="21" xfId="0" applyFont="1" applyFill="1" applyBorder="1" applyAlignment="1">
      <alignment horizontal="center" vertical="center" textRotation="90" wrapText="1"/>
    </xf>
    <xf numFmtId="0" fontId="14" fillId="17" borderId="1" xfId="0" applyFont="1" applyFill="1" applyBorder="1" applyAlignment="1">
      <alignment horizontal="center" vertical="center" wrapText="1"/>
    </xf>
    <xf numFmtId="0" fontId="15" fillId="18" borderId="68" xfId="0" applyFont="1" applyFill="1" applyBorder="1" applyAlignment="1">
      <alignment horizontal="center" vertical="center"/>
    </xf>
    <xf numFmtId="0" fontId="15" fillId="18" borderId="67" xfId="0" applyFont="1" applyFill="1" applyBorder="1" applyAlignment="1">
      <alignment horizontal="center" vertical="center"/>
    </xf>
    <xf numFmtId="0" fontId="4" fillId="0" borderId="51" xfId="0" applyFont="1" applyBorder="1" applyAlignment="1">
      <alignment horizontal="center" vertical="center" wrapText="1"/>
    </xf>
    <xf numFmtId="0" fontId="4" fillId="0" borderId="58" xfId="0" applyFont="1" applyBorder="1" applyAlignment="1">
      <alignment horizontal="center" vertical="center" wrapText="1"/>
    </xf>
    <xf numFmtId="1" fontId="14" fillId="17" borderId="1" xfId="0" applyNumberFormat="1" applyFont="1" applyFill="1" applyBorder="1" applyAlignment="1">
      <alignment horizontal="center" vertical="center" wrapText="1"/>
    </xf>
    <xf numFmtId="171" fontId="14" fillId="17" borderId="1" xfId="0" applyNumberFormat="1" applyFont="1" applyFill="1" applyBorder="1" applyAlignment="1">
      <alignment horizontal="center" vertical="center" wrapText="1"/>
    </xf>
    <xf numFmtId="172" fontId="14" fillId="17" borderId="1" xfId="0" applyNumberFormat="1" applyFont="1" applyFill="1" applyBorder="1" applyAlignment="1">
      <alignment horizontal="center" vertical="center" wrapText="1"/>
    </xf>
    <xf numFmtId="1" fontId="18" fillId="21" borderId="8" xfId="0" applyNumberFormat="1" applyFont="1" applyFill="1" applyBorder="1" applyAlignment="1">
      <alignment horizontal="center" vertical="center" wrapText="1"/>
    </xf>
    <xf numFmtId="1" fontId="18" fillId="21" borderId="3" xfId="0" applyNumberFormat="1" applyFont="1" applyFill="1" applyBorder="1" applyAlignment="1">
      <alignment horizontal="center" vertical="center" wrapText="1"/>
    </xf>
    <xf numFmtId="0" fontId="3" fillId="15" borderId="5" xfId="0" applyFont="1" applyFill="1" applyBorder="1" applyAlignment="1">
      <alignment horizontal="center" vertical="center"/>
    </xf>
    <xf numFmtId="0" fontId="3" fillId="15" borderId="47" xfId="0" applyFont="1" applyFill="1" applyBorder="1" applyAlignment="1">
      <alignment horizontal="center" vertical="center"/>
    </xf>
    <xf numFmtId="0" fontId="3" fillId="15" borderId="6" xfId="0" applyFont="1" applyFill="1" applyBorder="1" applyAlignment="1">
      <alignment horizontal="center" vertical="center"/>
    </xf>
    <xf numFmtId="0" fontId="14" fillId="17" borderId="5" xfId="0" applyFont="1" applyFill="1" applyBorder="1" applyAlignment="1">
      <alignment horizontal="center" vertical="center" textRotation="90" wrapText="1"/>
    </xf>
    <xf numFmtId="0" fontId="14" fillId="17" borderId="6" xfId="0" applyFont="1" applyFill="1" applyBorder="1" applyAlignment="1">
      <alignment horizontal="center" vertical="center" textRotation="90" wrapText="1"/>
    </xf>
    <xf numFmtId="173" fontId="20" fillId="17" borderId="19" xfId="0" applyNumberFormat="1" applyFont="1" applyFill="1" applyBorder="1" applyAlignment="1">
      <alignment horizontal="center" vertical="center" wrapText="1"/>
    </xf>
    <xf numFmtId="173" fontId="20" fillId="17" borderId="20" xfId="0" applyNumberFormat="1" applyFont="1" applyFill="1" applyBorder="1" applyAlignment="1">
      <alignment horizontal="center" vertical="center" wrapText="1"/>
    </xf>
    <xf numFmtId="173" fontId="20" fillId="17" borderId="34" xfId="0" applyNumberFormat="1" applyFont="1" applyFill="1" applyBorder="1" applyAlignment="1">
      <alignment horizontal="center" vertical="center" wrapText="1"/>
    </xf>
    <xf numFmtId="173" fontId="20" fillId="17" borderId="21" xfId="0" applyNumberFormat="1" applyFont="1" applyFill="1" applyBorder="1" applyAlignment="1">
      <alignment horizontal="center" vertical="center" wrapText="1"/>
    </xf>
    <xf numFmtId="173" fontId="20" fillId="17" borderId="4" xfId="0" applyNumberFormat="1" applyFont="1" applyFill="1" applyBorder="1" applyAlignment="1">
      <alignment horizontal="center" vertical="center" wrapText="1"/>
    </xf>
    <xf numFmtId="173" fontId="20" fillId="17" borderId="4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21" xfId="0" applyFont="1" applyBorder="1" applyAlignment="1">
      <alignment horizontal="center" vertical="center" wrapText="1"/>
    </xf>
    <xf numFmtId="4" fontId="18" fillId="21" borderId="69" xfId="0" applyNumberFormat="1" applyFont="1" applyFill="1" applyBorder="1" applyAlignment="1">
      <alignment horizontal="center" vertical="center" wrapText="1"/>
    </xf>
    <xf numFmtId="9" fontId="18" fillId="21" borderId="69" xfId="10" applyFont="1" applyFill="1" applyBorder="1" applyAlignment="1">
      <alignment horizontal="center" vertical="center" wrapText="1"/>
    </xf>
    <xf numFmtId="9" fontId="18" fillId="21" borderId="8" xfId="10" applyFont="1" applyFill="1" applyBorder="1" applyAlignment="1">
      <alignment horizontal="center" vertical="center" wrapText="1"/>
    </xf>
    <xf numFmtId="9" fontId="18" fillId="21" borderId="3" xfId="10" applyFont="1" applyFill="1" applyBorder="1" applyAlignment="1">
      <alignment horizontal="center" vertical="center" wrapText="1"/>
    </xf>
    <xf numFmtId="49" fontId="14" fillId="17" borderId="5" xfId="0" applyNumberFormat="1" applyFont="1" applyFill="1" applyBorder="1" applyAlignment="1">
      <alignment horizontal="center" vertical="center" textRotation="90" wrapText="1"/>
    </xf>
    <xf numFmtId="49" fontId="14" fillId="17" borderId="6" xfId="0" applyNumberFormat="1" applyFont="1" applyFill="1" applyBorder="1" applyAlignment="1">
      <alignment horizontal="center" vertical="center" textRotation="90" wrapText="1"/>
    </xf>
    <xf numFmtId="169" fontId="20" fillId="15" borderId="5" xfId="7" applyFont="1" applyFill="1" applyBorder="1" applyAlignment="1">
      <alignment horizontal="center" vertical="center"/>
    </xf>
    <xf numFmtId="169" fontId="20" fillId="15" borderId="47" xfId="7" applyFont="1" applyFill="1" applyBorder="1" applyAlignment="1">
      <alignment horizontal="center" vertical="center"/>
    </xf>
    <xf numFmtId="169" fontId="20" fillId="15" borderId="6" xfId="7" applyFont="1" applyFill="1" applyBorder="1" applyAlignment="1">
      <alignment horizontal="center" vertical="center"/>
    </xf>
    <xf numFmtId="0" fontId="22" fillId="23" borderId="8" xfId="0" applyFont="1" applyFill="1" applyBorder="1" applyAlignment="1">
      <alignment horizontal="center" vertical="center" wrapText="1"/>
    </xf>
    <xf numFmtId="0" fontId="22" fillId="23" borderId="3" xfId="0" applyFont="1" applyFill="1" applyBorder="1" applyAlignment="1">
      <alignment horizontal="center" vertical="center" wrapText="1"/>
    </xf>
    <xf numFmtId="3" fontId="22" fillId="23" borderId="8" xfId="0" applyNumberFormat="1" applyFont="1" applyFill="1" applyBorder="1" applyAlignment="1">
      <alignment horizontal="center" vertical="center" wrapText="1"/>
    </xf>
    <xf numFmtId="3" fontId="22" fillId="23" borderId="3" xfId="0" applyNumberFormat="1" applyFont="1" applyFill="1" applyBorder="1" applyAlignment="1">
      <alignment horizontal="center" vertical="center" wrapText="1"/>
    </xf>
    <xf numFmtId="9" fontId="22" fillId="23" borderId="8" xfId="5" applyFont="1" applyFill="1" applyBorder="1" applyAlignment="1">
      <alignment horizontal="center" vertical="center" wrapText="1"/>
    </xf>
    <xf numFmtId="9" fontId="22" fillId="23" borderId="3" xfId="5" applyFont="1" applyFill="1" applyBorder="1" applyAlignment="1">
      <alignment horizontal="center" vertical="center" wrapText="1"/>
    </xf>
    <xf numFmtId="0" fontId="22" fillId="23" borderId="34" xfId="0" applyFont="1" applyFill="1" applyBorder="1" applyAlignment="1">
      <alignment horizontal="center" vertical="center" wrapText="1"/>
    </xf>
    <xf numFmtId="0" fontId="22" fillId="23" borderId="21"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5" borderId="47"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20" xfId="0" applyFont="1" applyFill="1" applyBorder="1" applyAlignment="1">
      <alignment horizontal="center" vertical="center" wrapText="1"/>
    </xf>
    <xf numFmtId="0" fontId="21" fillId="15" borderId="1" xfId="0" applyFont="1" applyFill="1" applyBorder="1" applyAlignment="1">
      <alignment horizontal="center"/>
    </xf>
    <xf numFmtId="0" fontId="21" fillId="15" borderId="7"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5" borderId="1" xfId="0" applyFont="1" applyFill="1" applyBorder="1" applyAlignment="1">
      <alignment horizontal="center" vertical="center"/>
    </xf>
    <xf numFmtId="0" fontId="21" fillId="15" borderId="5" xfId="0" applyFont="1" applyFill="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0" fillId="0" borderId="34" xfId="0" applyBorder="1" applyAlignment="1">
      <alignment horizontal="center"/>
    </xf>
    <xf numFmtId="0" fontId="0" fillId="0" borderId="21" xfId="0" applyBorder="1" applyAlignment="1">
      <alignment horizontal="center"/>
    </xf>
    <xf numFmtId="0" fontId="11" fillId="0" borderId="19" xfId="0" applyFont="1" applyBorder="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34" xfId="0" applyFont="1" applyBorder="1" applyAlignment="1">
      <alignment horizontal="center" vertical="center"/>
    </xf>
    <xf numFmtId="0" fontId="11" fillId="0" borderId="46" xfId="0" applyFont="1" applyBorder="1" applyAlignment="1">
      <alignment horizontal="center" vertical="center"/>
    </xf>
    <xf numFmtId="0" fontId="11" fillId="0" borderId="21" xfId="0" applyFont="1" applyBorder="1" applyAlignment="1">
      <alignment horizontal="center"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21" xfId="0" applyFont="1" applyFill="1" applyBorder="1" applyAlignment="1">
      <alignment horizontal="left" vertical="center"/>
    </xf>
    <xf numFmtId="0" fontId="12" fillId="2" borderId="19" xfId="0" applyFont="1" applyFill="1" applyBorder="1" applyAlignment="1">
      <alignment horizontal="left"/>
    </xf>
    <xf numFmtId="0" fontId="12" fillId="2" borderId="20" xfId="0" applyFont="1" applyFill="1" applyBorder="1" applyAlignment="1">
      <alignment horizontal="left"/>
    </xf>
    <xf numFmtId="0" fontId="12" fillId="2" borderId="34" xfId="0" applyFont="1" applyFill="1" applyBorder="1" applyAlignment="1">
      <alignment horizontal="left"/>
    </xf>
    <xf numFmtId="0" fontId="12" fillId="2" borderId="21" xfId="0" applyFont="1" applyFill="1" applyBorder="1" applyAlignment="1">
      <alignment horizontal="left"/>
    </xf>
    <xf numFmtId="0" fontId="11" fillId="2" borderId="19" xfId="0" applyFont="1" applyFill="1" applyBorder="1" applyAlignment="1">
      <alignment horizontal="left" vertical="distributed"/>
    </xf>
    <xf numFmtId="0" fontId="11" fillId="2" borderId="20" xfId="0" applyFont="1" applyFill="1" applyBorder="1" applyAlignment="1">
      <alignment horizontal="left" vertical="distributed"/>
    </xf>
    <xf numFmtId="0" fontId="11" fillId="2" borderId="34" xfId="0" applyFont="1" applyFill="1" applyBorder="1" applyAlignment="1">
      <alignment horizontal="left" vertical="distributed"/>
    </xf>
    <xf numFmtId="0" fontId="11" fillId="2" borderId="21" xfId="0" applyFont="1" applyFill="1" applyBorder="1" applyAlignment="1">
      <alignment horizontal="left" vertical="distributed"/>
    </xf>
    <xf numFmtId="0" fontId="17" fillId="0" borderId="19" xfId="0" applyFont="1" applyFill="1" applyBorder="1" applyAlignment="1">
      <alignment horizontal="center"/>
    </xf>
    <xf numFmtId="0" fontId="17" fillId="0" borderId="4" xfId="0" applyFont="1" applyFill="1" applyBorder="1" applyAlignment="1">
      <alignment horizontal="center"/>
    </xf>
    <xf numFmtId="0" fontId="17" fillId="0" borderId="20" xfId="0" applyFont="1" applyFill="1" applyBorder="1" applyAlignment="1">
      <alignment horizontal="center"/>
    </xf>
    <xf numFmtId="0" fontId="17" fillId="0" borderId="25" xfId="0" applyFont="1" applyBorder="1" applyAlignment="1">
      <alignment horizontal="center"/>
    </xf>
    <xf numFmtId="0" fontId="17" fillId="0" borderId="0" xfId="0" applyFont="1" applyBorder="1" applyAlignment="1">
      <alignment horizontal="center"/>
    </xf>
    <xf numFmtId="0" fontId="17" fillId="0" borderId="2" xfId="0" applyFont="1" applyBorder="1" applyAlignment="1">
      <alignment horizontal="center"/>
    </xf>
    <xf numFmtId="0" fontId="3" fillId="0" borderId="5" xfId="0" applyFont="1" applyBorder="1" applyAlignment="1">
      <alignment horizontal="center" vertical="center" wrapText="1"/>
    </xf>
    <xf numFmtId="0" fontId="3" fillId="0" borderId="47" xfId="0" applyFont="1" applyBorder="1" applyAlignment="1">
      <alignment horizontal="center" vertical="center" wrapText="1"/>
    </xf>
    <xf numFmtId="0" fontId="27" fillId="0" borderId="1" xfId="0" applyFont="1" applyBorder="1" applyAlignment="1">
      <alignment horizontal="center"/>
    </xf>
    <xf numFmtId="0" fontId="28" fillId="0" borderId="1" xfId="0" applyFont="1" applyBorder="1" applyAlignment="1">
      <alignment horizontal="center" vertical="center"/>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8" fillId="0" borderId="1" xfId="0" applyFont="1" applyBorder="1" applyAlignment="1">
      <alignment horizontal="center" vertical="center" wrapText="1"/>
    </xf>
    <xf numFmtId="0" fontId="27" fillId="4" borderId="19" xfId="0" applyFont="1" applyFill="1" applyBorder="1" applyAlignment="1">
      <alignment horizontal="left" vertical="center"/>
    </xf>
    <xf numFmtId="0" fontId="27" fillId="4" borderId="20" xfId="0" applyFont="1" applyFill="1" applyBorder="1" applyAlignment="1">
      <alignment horizontal="left" vertical="center"/>
    </xf>
    <xf numFmtId="0" fontId="27" fillId="4" borderId="25" xfId="0" applyFont="1" applyFill="1" applyBorder="1" applyAlignment="1">
      <alignment horizontal="left" vertic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28" fillId="4" borderId="1" xfId="0" applyFont="1" applyFill="1" applyBorder="1" applyAlignment="1">
      <alignment horizontal="left" vertical="distributed"/>
    </xf>
    <xf numFmtId="0" fontId="28" fillId="0" borderId="70" xfId="0" applyFont="1" applyBorder="1" applyAlignment="1">
      <alignment horizontal="center" wrapText="1"/>
    </xf>
    <xf numFmtId="0" fontId="28" fillId="0" borderId="71" xfId="0" applyFont="1" applyBorder="1" applyAlignment="1">
      <alignment horizontal="center"/>
    </xf>
    <xf numFmtId="0" fontId="28" fillId="0" borderId="72" xfId="0" applyFont="1" applyBorder="1" applyAlignment="1">
      <alignment horizontal="center"/>
    </xf>
    <xf numFmtId="0" fontId="29" fillId="24" borderId="7" xfId="0" applyFont="1" applyFill="1" applyBorder="1" applyAlignment="1">
      <alignment horizontal="justify" vertical="center" wrapText="1"/>
    </xf>
    <xf numFmtId="0" fontId="29" fillId="24" borderId="8" xfId="0" applyFont="1" applyFill="1" applyBorder="1" applyAlignment="1">
      <alignment horizontal="justify" vertical="center" wrapText="1"/>
    </xf>
    <xf numFmtId="172" fontId="29" fillId="24" borderId="5" xfId="0" applyNumberFormat="1" applyFont="1" applyFill="1" applyBorder="1" applyAlignment="1">
      <alignment horizontal="center" vertical="center"/>
    </xf>
    <xf numFmtId="172" fontId="29" fillId="24" borderId="47" xfId="0" applyNumberFormat="1" applyFont="1" applyFill="1" applyBorder="1" applyAlignment="1">
      <alignment horizontal="center" vertical="center"/>
    </xf>
    <xf numFmtId="172" fontId="29" fillId="24" borderId="19" xfId="0" applyNumberFormat="1" applyFont="1" applyFill="1" applyBorder="1" applyAlignment="1">
      <alignment horizontal="center" vertical="center" wrapText="1"/>
    </xf>
    <xf numFmtId="172" fontId="29" fillId="24" borderId="20" xfId="0" applyNumberFormat="1" applyFont="1" applyFill="1" applyBorder="1" applyAlignment="1">
      <alignment horizontal="center" vertical="center" wrapText="1"/>
    </xf>
    <xf numFmtId="0" fontId="29" fillId="24" borderId="73" xfId="0" applyFont="1" applyFill="1" applyBorder="1" applyAlignment="1">
      <alignment horizontal="justify" vertical="center" wrapText="1"/>
    </xf>
    <xf numFmtId="0" fontId="29" fillId="24" borderId="3" xfId="0" applyFont="1" applyFill="1" applyBorder="1" applyAlignment="1">
      <alignment horizontal="justify" vertical="center" wrapText="1"/>
    </xf>
    <xf numFmtId="0" fontId="29" fillId="24" borderId="73" xfId="0" applyFont="1" applyFill="1" applyBorder="1" applyAlignment="1">
      <alignment horizontal="center" vertical="center" wrapText="1"/>
    </xf>
    <xf numFmtId="0" fontId="29" fillId="24" borderId="3" xfId="0" applyFont="1" applyFill="1" applyBorder="1" applyAlignment="1">
      <alignment horizontal="center" vertical="center" wrapText="1"/>
    </xf>
  </cellXfs>
  <cellStyles count="12">
    <cellStyle name="KPT04" xfId="2"/>
    <cellStyle name="Millares" xfId="1" builtinId="3"/>
    <cellStyle name="Millares 2" xfId="3"/>
    <cellStyle name="Millares 2 2 2 2" xfId="8"/>
    <cellStyle name="Moneda 4" xfId="11"/>
    <cellStyle name="Normal" xfId="0" builtinId="0"/>
    <cellStyle name="Normal 2" xfId="4"/>
    <cellStyle name="Normal 2 3" xfId="7"/>
    <cellStyle name="Normal 8" xfId="9"/>
    <cellStyle name="Porcentaje" xfId="10" builtinId="5"/>
    <cellStyle name="Porcentaje 2 2" xfId="5"/>
    <cellStyle name="Porcentaje 2 2 2" xfId="6"/>
  </cellStyles>
  <dxfs count="3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4762</xdr:colOff>
      <xdr:row>0</xdr:row>
      <xdr:rowOff>223080</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0" y="0"/>
          <a:ext cx="4762" cy="229430"/>
        </a:xfrm>
        <a:prstGeom prst="rect">
          <a:avLst/>
        </a:prstGeom>
      </xdr:spPr>
    </xdr:pic>
    <xdr:clientData/>
  </xdr:twoCellAnchor>
  <xdr:oneCellAnchor>
    <xdr:from>
      <xdr:col>0</xdr:col>
      <xdr:colOff>381000</xdr:colOff>
      <xdr:row>1</xdr:row>
      <xdr:rowOff>15874</xdr:rowOff>
    </xdr:from>
    <xdr:ext cx="1206500" cy="1349376"/>
    <xdr:pic>
      <xdr:nvPicPr>
        <xdr:cNvPr id="3" name="Imagen 2" descr="C:\Users\AUXPLANEACION03\Desktop\Gobernacion_del_quindio.jp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380999"/>
          <a:ext cx="1206500" cy="1349376"/>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35719</xdr:rowOff>
    </xdr:from>
    <xdr:to>
      <xdr:col>1</xdr:col>
      <xdr:colOff>52387</xdr:colOff>
      <xdr:row>3</xdr:row>
      <xdr:rowOff>188119</xdr:rowOff>
    </xdr:to>
    <xdr:pic>
      <xdr:nvPicPr>
        <xdr:cNvPr id="2" name="Imagen 1" descr="C:\Users\AUXPLANEACION03\Desktop\Gobernacion_del_quindio.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719"/>
          <a:ext cx="938212" cy="800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35719</xdr:rowOff>
    </xdr:from>
    <xdr:to>
      <xdr:col>1</xdr:col>
      <xdr:colOff>52387</xdr:colOff>
      <xdr:row>3</xdr:row>
      <xdr:rowOff>188119</xdr:rowOff>
    </xdr:to>
    <xdr:pic>
      <xdr:nvPicPr>
        <xdr:cNvPr id="2" name="Imagen 1" descr="C:\Users\AUXPLANEACION03\Desktop\Gobernacion_del_quindio.jpg">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719"/>
          <a:ext cx="938212"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230352</xdr:colOff>
      <xdr:row>0</xdr:row>
      <xdr:rowOff>189542</xdr:rowOff>
    </xdr:from>
    <xdr:to>
      <xdr:col>1</xdr:col>
      <xdr:colOff>1438275</xdr:colOff>
      <xdr:row>7</xdr:row>
      <xdr:rowOff>66972</xdr:rowOff>
    </xdr:to>
    <xdr:pic>
      <xdr:nvPicPr>
        <xdr:cNvPr id="2" name="1 Imagen">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3327" y="189542"/>
          <a:ext cx="1207923" cy="1210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892968</xdr:colOff>
      <xdr:row>0</xdr:row>
      <xdr:rowOff>0</xdr:rowOff>
    </xdr:from>
    <xdr:to>
      <xdr:col>1</xdr:col>
      <xdr:colOff>755485</xdr:colOff>
      <xdr:row>6</xdr:row>
      <xdr:rowOff>67930</xdr:rowOff>
    </xdr:to>
    <xdr:pic>
      <xdr:nvPicPr>
        <xdr:cNvPr id="2" name="1 Imagen">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0"/>
          <a:ext cx="1207923" cy="1210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57"/>
  <sheetViews>
    <sheetView showGridLines="0" tabSelected="1" topLeftCell="L1" zoomScale="55" zoomScaleNormal="55" workbookViewId="0">
      <selection activeCell="U20" sqref="U20"/>
    </sheetView>
  </sheetViews>
  <sheetFormatPr baseColWidth="10" defaultColWidth="22.140625" defaultRowHeight="15" x14ac:dyDescent="0.2"/>
  <cols>
    <col min="1" max="1" width="27.5703125" style="6" customWidth="1"/>
    <col min="2" max="2" width="55.42578125" style="6" customWidth="1"/>
    <col min="3" max="3" width="30.7109375" style="6" customWidth="1"/>
    <col min="4" max="4" width="25.85546875" style="19" customWidth="1"/>
    <col min="5" max="5" width="54.140625" style="19" customWidth="1"/>
    <col min="6" max="6" width="27.42578125" style="19" customWidth="1"/>
    <col min="7" max="7" width="44.85546875" style="19" customWidth="1"/>
    <col min="8" max="8" width="24.85546875" style="6" customWidth="1"/>
    <col min="9" max="9" width="40.7109375" style="38" customWidth="1"/>
    <col min="10" max="10" width="24.140625" style="38" customWidth="1"/>
    <col min="11" max="11" width="44.5703125" style="38" customWidth="1"/>
    <col min="12" max="12" width="14.140625" style="38" customWidth="1"/>
    <col min="13" max="13" width="21.140625" style="2" customWidth="1"/>
    <col min="14" max="14" width="17.42578125" style="2" customWidth="1"/>
    <col min="15" max="15" width="46.42578125" style="2" customWidth="1"/>
    <col min="16" max="16" width="23.7109375" style="23" customWidth="1"/>
    <col min="17" max="17" width="32.85546875" style="23" customWidth="1"/>
    <col min="18" max="18" width="51.140625" style="24" customWidth="1"/>
    <col min="19" max="21" width="34" style="24" customWidth="1"/>
    <col min="22" max="22" width="45.28515625" style="40" customWidth="1"/>
    <col min="23" max="23" width="76" style="26" customWidth="1"/>
    <col min="24" max="24" width="20" style="6" customWidth="1"/>
    <col min="25" max="257" width="11.42578125" style="6" customWidth="1"/>
    <col min="258" max="258" width="7.28515625" style="6" customWidth="1"/>
    <col min="259" max="16384" width="22.140625" style="6"/>
  </cols>
  <sheetData>
    <row r="1" spans="1:23" s="1" customFormat="1" ht="29.25" customHeight="1" x14ac:dyDescent="0.2">
      <c r="A1" s="257"/>
      <c r="B1" s="242" t="s">
        <v>0</v>
      </c>
      <c r="C1" s="243"/>
      <c r="D1" s="243"/>
      <c r="E1" s="243"/>
      <c r="F1" s="243"/>
      <c r="G1" s="243"/>
      <c r="H1" s="243"/>
      <c r="I1" s="243"/>
      <c r="J1" s="243"/>
      <c r="K1" s="243"/>
      <c r="L1" s="243"/>
      <c r="M1" s="243"/>
      <c r="N1" s="243"/>
      <c r="O1" s="243"/>
      <c r="P1" s="243"/>
      <c r="Q1" s="243"/>
      <c r="R1" s="243"/>
      <c r="S1" s="243"/>
      <c r="T1" s="243"/>
      <c r="U1" s="243"/>
      <c r="V1" s="243"/>
      <c r="W1" s="50" t="s">
        <v>1</v>
      </c>
    </row>
    <row r="2" spans="1:23" s="1" customFormat="1" ht="21.75" customHeight="1" x14ac:dyDescent="0.2">
      <c r="A2" s="257"/>
      <c r="B2" s="242"/>
      <c r="C2" s="243"/>
      <c r="D2" s="243"/>
      <c r="E2" s="243"/>
      <c r="F2" s="243"/>
      <c r="G2" s="243"/>
      <c r="H2" s="243"/>
      <c r="I2" s="243"/>
      <c r="J2" s="243"/>
      <c r="K2" s="243"/>
      <c r="L2" s="243"/>
      <c r="M2" s="243"/>
      <c r="N2" s="243"/>
      <c r="O2" s="243"/>
      <c r="P2" s="243"/>
      <c r="Q2" s="243"/>
      <c r="R2" s="243"/>
      <c r="S2" s="243"/>
      <c r="T2" s="243"/>
      <c r="U2" s="243"/>
      <c r="V2" s="243"/>
      <c r="W2" s="51" t="s">
        <v>32</v>
      </c>
    </row>
    <row r="3" spans="1:23" s="1" customFormat="1" ht="21.75" customHeight="1" x14ac:dyDescent="0.2">
      <c r="A3" s="257"/>
      <c r="B3" s="244" t="s">
        <v>2</v>
      </c>
      <c r="C3" s="245"/>
      <c r="D3" s="245"/>
      <c r="E3" s="245"/>
      <c r="F3" s="245"/>
      <c r="G3" s="245"/>
      <c r="H3" s="245"/>
      <c r="I3" s="245"/>
      <c r="J3" s="245"/>
      <c r="K3" s="245"/>
      <c r="L3" s="245"/>
      <c r="M3" s="245"/>
      <c r="N3" s="245"/>
      <c r="O3" s="245"/>
      <c r="P3" s="245"/>
      <c r="Q3" s="245"/>
      <c r="R3" s="245"/>
      <c r="S3" s="245"/>
      <c r="T3" s="245"/>
      <c r="U3" s="245"/>
      <c r="V3" s="245"/>
      <c r="W3" s="52" t="s">
        <v>33</v>
      </c>
    </row>
    <row r="4" spans="1:23" s="1" customFormat="1" ht="25.5" customHeight="1" x14ac:dyDescent="0.2">
      <c r="A4" s="257"/>
      <c r="B4" s="244"/>
      <c r="C4" s="245"/>
      <c r="D4" s="245"/>
      <c r="E4" s="245"/>
      <c r="F4" s="245"/>
      <c r="G4" s="245"/>
      <c r="H4" s="245"/>
      <c r="I4" s="245"/>
      <c r="J4" s="245"/>
      <c r="K4" s="245"/>
      <c r="L4" s="245"/>
      <c r="M4" s="245"/>
      <c r="N4" s="245"/>
      <c r="O4" s="245"/>
      <c r="P4" s="245"/>
      <c r="Q4" s="245"/>
      <c r="R4" s="245"/>
      <c r="S4" s="245"/>
      <c r="T4" s="245"/>
      <c r="U4" s="245"/>
      <c r="V4" s="245"/>
      <c r="W4" s="53" t="s">
        <v>3</v>
      </c>
    </row>
    <row r="5" spans="1:23" s="1" customFormat="1" ht="18" customHeight="1" x14ac:dyDescent="0.2">
      <c r="A5" s="257"/>
      <c r="B5" s="261" t="s">
        <v>62</v>
      </c>
      <c r="C5" s="262"/>
      <c r="D5" s="262"/>
      <c r="E5" s="262"/>
      <c r="F5" s="262"/>
      <c r="G5" s="262"/>
      <c r="H5" s="262"/>
      <c r="I5" s="262"/>
      <c r="J5" s="262"/>
      <c r="K5" s="262"/>
      <c r="L5" s="262"/>
      <c r="M5" s="262"/>
      <c r="N5" s="262"/>
      <c r="O5" s="262"/>
      <c r="P5" s="262"/>
      <c r="Q5" s="262"/>
      <c r="R5" s="262"/>
      <c r="S5" s="262"/>
      <c r="T5" s="262"/>
      <c r="U5" s="262"/>
      <c r="V5" s="262"/>
      <c r="W5" s="263"/>
    </row>
    <row r="6" spans="1:23" s="1" customFormat="1" ht="18" customHeight="1" x14ac:dyDescent="0.2">
      <c r="A6" s="257"/>
      <c r="B6" s="264" t="s">
        <v>82</v>
      </c>
      <c r="C6" s="265"/>
      <c r="D6" s="265"/>
      <c r="E6" s="265"/>
      <c r="F6" s="265"/>
      <c r="G6" s="265"/>
      <c r="H6" s="265"/>
      <c r="I6" s="265"/>
      <c r="J6" s="265"/>
      <c r="K6" s="265"/>
      <c r="L6" s="265"/>
      <c r="M6" s="265"/>
      <c r="N6" s="265"/>
      <c r="O6" s="265"/>
      <c r="P6" s="265"/>
      <c r="Q6" s="265"/>
      <c r="R6" s="265"/>
      <c r="S6" s="265"/>
      <c r="T6" s="265"/>
      <c r="U6" s="265"/>
      <c r="V6" s="265"/>
      <c r="W6" s="266"/>
    </row>
    <row r="7" spans="1:23" s="1" customFormat="1" ht="18" customHeight="1" x14ac:dyDescent="0.2">
      <c r="A7" s="257"/>
      <c r="B7" s="267" t="s">
        <v>216</v>
      </c>
      <c r="C7" s="268"/>
      <c r="D7" s="268"/>
      <c r="E7" s="268"/>
      <c r="F7" s="268"/>
      <c r="G7" s="268"/>
      <c r="H7" s="268"/>
      <c r="I7" s="268"/>
      <c r="J7" s="268"/>
      <c r="K7" s="268"/>
      <c r="L7" s="268"/>
      <c r="M7" s="268"/>
      <c r="N7" s="268"/>
      <c r="O7" s="268"/>
      <c r="P7" s="268"/>
      <c r="Q7" s="268"/>
      <c r="R7" s="268"/>
      <c r="S7" s="268"/>
      <c r="T7" s="268"/>
      <c r="U7" s="268"/>
      <c r="V7" s="268"/>
      <c r="W7" s="269"/>
    </row>
    <row r="8" spans="1:23" s="1" customFormat="1" ht="18" customHeight="1" thickBot="1" x14ac:dyDescent="0.25">
      <c r="A8" s="258"/>
      <c r="B8" s="270"/>
      <c r="C8" s="271"/>
      <c r="D8" s="271"/>
      <c r="E8" s="271"/>
      <c r="F8" s="271"/>
      <c r="G8" s="271"/>
      <c r="H8" s="271"/>
      <c r="I8" s="271"/>
      <c r="J8" s="271"/>
      <c r="K8" s="271"/>
      <c r="L8" s="271"/>
      <c r="M8" s="271"/>
      <c r="N8" s="271"/>
      <c r="O8" s="271"/>
      <c r="P8" s="271"/>
      <c r="Q8" s="271"/>
      <c r="R8" s="271"/>
      <c r="S8" s="271"/>
      <c r="T8" s="271"/>
      <c r="U8" s="271"/>
      <c r="V8" s="271"/>
      <c r="W8" s="272"/>
    </row>
    <row r="9" spans="1:23" s="2" customFormat="1" ht="26.1" customHeight="1" x14ac:dyDescent="0.2">
      <c r="A9" s="239" t="s">
        <v>4</v>
      </c>
      <c r="B9" s="246"/>
      <c r="C9" s="247"/>
      <c r="D9" s="259" t="s">
        <v>5</v>
      </c>
      <c r="E9" s="260"/>
      <c r="F9" s="260"/>
      <c r="G9" s="260"/>
      <c r="H9" s="239" t="s">
        <v>6</v>
      </c>
      <c r="I9" s="240"/>
      <c r="J9" s="240"/>
      <c r="K9" s="241"/>
      <c r="L9" s="300" t="s">
        <v>41</v>
      </c>
      <c r="M9" s="301"/>
      <c r="N9" s="301"/>
      <c r="O9" s="302"/>
      <c r="P9" s="239" t="s">
        <v>37</v>
      </c>
      <c r="Q9" s="246"/>
      <c r="R9" s="241"/>
      <c r="S9" s="294" t="s">
        <v>38</v>
      </c>
      <c r="T9" s="295"/>
      <c r="U9" s="295"/>
      <c r="V9" s="296"/>
      <c r="W9" s="287" t="s">
        <v>40</v>
      </c>
    </row>
    <row r="10" spans="1:23" s="2" customFormat="1" ht="27" customHeight="1" x14ac:dyDescent="0.2">
      <c r="A10" s="248" t="s">
        <v>35</v>
      </c>
      <c r="B10" s="251" t="s">
        <v>36</v>
      </c>
      <c r="C10" s="254" t="s">
        <v>31</v>
      </c>
      <c r="D10" s="275" t="s">
        <v>44</v>
      </c>
      <c r="E10" s="232" t="s">
        <v>46</v>
      </c>
      <c r="F10" s="232" t="s">
        <v>49</v>
      </c>
      <c r="G10" s="235" t="s">
        <v>52</v>
      </c>
      <c r="H10" s="290" t="s">
        <v>44</v>
      </c>
      <c r="I10" s="238" t="s">
        <v>47</v>
      </c>
      <c r="J10" s="238" t="s">
        <v>50</v>
      </c>
      <c r="K10" s="289" t="s">
        <v>51</v>
      </c>
      <c r="L10" s="275" t="s">
        <v>7</v>
      </c>
      <c r="M10" s="232" t="s">
        <v>45</v>
      </c>
      <c r="N10" s="297" t="s">
        <v>34</v>
      </c>
      <c r="O10" s="91" t="s">
        <v>42</v>
      </c>
      <c r="P10" s="248" t="s">
        <v>57</v>
      </c>
      <c r="Q10" s="251" t="s">
        <v>30</v>
      </c>
      <c r="R10" s="291" t="s">
        <v>8</v>
      </c>
      <c r="S10" s="273" t="s">
        <v>56</v>
      </c>
      <c r="T10" s="274" t="s">
        <v>9</v>
      </c>
      <c r="U10" s="274" t="s">
        <v>39</v>
      </c>
      <c r="V10" s="91" t="s">
        <v>10</v>
      </c>
      <c r="W10" s="288"/>
    </row>
    <row r="11" spans="1:23" s="2" customFormat="1" ht="18" customHeight="1" x14ac:dyDescent="0.2">
      <c r="A11" s="249"/>
      <c r="B11" s="252"/>
      <c r="C11" s="255"/>
      <c r="D11" s="276"/>
      <c r="E11" s="233"/>
      <c r="F11" s="233"/>
      <c r="G11" s="236"/>
      <c r="H11" s="290"/>
      <c r="I11" s="238"/>
      <c r="J11" s="238"/>
      <c r="K11" s="289"/>
      <c r="L11" s="276"/>
      <c r="M11" s="233"/>
      <c r="N11" s="298"/>
      <c r="O11" s="92" t="s">
        <v>11</v>
      </c>
      <c r="P11" s="249"/>
      <c r="Q11" s="252"/>
      <c r="R11" s="292"/>
      <c r="S11" s="273"/>
      <c r="T11" s="274"/>
      <c r="U11" s="274"/>
      <c r="V11" s="93" t="s">
        <v>11</v>
      </c>
      <c r="W11" s="288"/>
    </row>
    <row r="12" spans="1:23" s="2" customFormat="1" ht="18" customHeight="1" x14ac:dyDescent="0.2">
      <c r="A12" s="249"/>
      <c r="B12" s="252"/>
      <c r="C12" s="255"/>
      <c r="D12" s="276"/>
      <c r="E12" s="233"/>
      <c r="F12" s="233"/>
      <c r="G12" s="236"/>
      <c r="H12" s="290"/>
      <c r="I12" s="238"/>
      <c r="J12" s="238"/>
      <c r="K12" s="289"/>
      <c r="L12" s="276"/>
      <c r="M12" s="233"/>
      <c r="N12" s="298"/>
      <c r="O12" s="92" t="s">
        <v>12</v>
      </c>
      <c r="P12" s="249"/>
      <c r="Q12" s="252"/>
      <c r="R12" s="292"/>
      <c r="S12" s="273"/>
      <c r="T12" s="274"/>
      <c r="U12" s="274"/>
      <c r="V12" s="92" t="s">
        <v>12</v>
      </c>
      <c r="W12" s="288"/>
    </row>
    <row r="13" spans="1:23" s="2" customFormat="1" ht="18" customHeight="1" x14ac:dyDescent="0.2">
      <c r="A13" s="249"/>
      <c r="B13" s="252"/>
      <c r="C13" s="255"/>
      <c r="D13" s="276"/>
      <c r="E13" s="233"/>
      <c r="F13" s="233"/>
      <c r="G13" s="236"/>
      <c r="H13" s="290"/>
      <c r="I13" s="238"/>
      <c r="J13" s="238"/>
      <c r="K13" s="289"/>
      <c r="L13" s="276"/>
      <c r="M13" s="233"/>
      <c r="N13" s="298"/>
      <c r="O13" s="92" t="s">
        <v>13</v>
      </c>
      <c r="P13" s="249"/>
      <c r="Q13" s="252"/>
      <c r="R13" s="292"/>
      <c r="S13" s="273"/>
      <c r="T13" s="274"/>
      <c r="U13" s="274"/>
      <c r="V13" s="92" t="s">
        <v>13</v>
      </c>
      <c r="W13" s="288"/>
    </row>
    <row r="14" spans="1:23" s="2" customFormat="1" ht="18" customHeight="1" x14ac:dyDescent="0.2">
      <c r="A14" s="249"/>
      <c r="B14" s="252"/>
      <c r="C14" s="255"/>
      <c r="D14" s="276"/>
      <c r="E14" s="233"/>
      <c r="F14" s="233"/>
      <c r="G14" s="236"/>
      <c r="H14" s="290"/>
      <c r="I14" s="238"/>
      <c r="J14" s="238"/>
      <c r="K14" s="289"/>
      <c r="L14" s="276"/>
      <c r="M14" s="233"/>
      <c r="N14" s="298"/>
      <c r="O14" s="92" t="s">
        <v>14</v>
      </c>
      <c r="P14" s="249"/>
      <c r="Q14" s="252"/>
      <c r="R14" s="292"/>
      <c r="S14" s="273"/>
      <c r="T14" s="274"/>
      <c r="U14" s="274"/>
      <c r="V14" s="92" t="s">
        <v>14</v>
      </c>
      <c r="W14" s="288"/>
    </row>
    <row r="15" spans="1:23" s="2" customFormat="1" ht="18" customHeight="1" x14ac:dyDescent="0.2">
      <c r="A15" s="249"/>
      <c r="B15" s="252"/>
      <c r="C15" s="255"/>
      <c r="D15" s="276"/>
      <c r="E15" s="233"/>
      <c r="F15" s="233"/>
      <c r="G15" s="236"/>
      <c r="H15" s="290"/>
      <c r="I15" s="238"/>
      <c r="J15" s="238"/>
      <c r="K15" s="289"/>
      <c r="L15" s="276"/>
      <c r="M15" s="233"/>
      <c r="N15" s="298"/>
      <c r="O15" s="92" t="s">
        <v>15</v>
      </c>
      <c r="P15" s="249"/>
      <c r="Q15" s="252"/>
      <c r="R15" s="292"/>
      <c r="S15" s="273"/>
      <c r="T15" s="274"/>
      <c r="U15" s="274"/>
      <c r="V15" s="93" t="s">
        <v>15</v>
      </c>
      <c r="W15" s="288"/>
    </row>
    <row r="16" spans="1:23" s="2" customFormat="1" ht="27" customHeight="1" x14ac:dyDescent="0.2">
      <c r="A16" s="250"/>
      <c r="B16" s="253"/>
      <c r="C16" s="256"/>
      <c r="D16" s="277"/>
      <c r="E16" s="234"/>
      <c r="F16" s="234"/>
      <c r="G16" s="237"/>
      <c r="H16" s="290"/>
      <c r="I16" s="238"/>
      <c r="J16" s="238"/>
      <c r="K16" s="289"/>
      <c r="L16" s="277"/>
      <c r="M16" s="234"/>
      <c r="N16" s="299"/>
      <c r="O16" s="93"/>
      <c r="P16" s="250"/>
      <c r="Q16" s="253"/>
      <c r="R16" s="293"/>
      <c r="S16" s="273"/>
      <c r="T16" s="274"/>
      <c r="U16" s="274"/>
      <c r="V16" s="99" t="s">
        <v>48</v>
      </c>
      <c r="W16" s="288"/>
    </row>
    <row r="17" spans="1:23" s="5" customFormat="1" ht="287.25" customHeight="1" x14ac:dyDescent="0.2">
      <c r="A17" s="281" t="s">
        <v>65</v>
      </c>
      <c r="B17" s="284" t="s">
        <v>66</v>
      </c>
      <c r="C17" s="278">
        <f>SUM(S17:S20)</f>
        <v>110210000</v>
      </c>
      <c r="D17" s="82" t="s">
        <v>63</v>
      </c>
      <c r="E17" s="214" t="s">
        <v>67</v>
      </c>
      <c r="F17" s="101">
        <v>2409009</v>
      </c>
      <c r="G17" s="102" t="s">
        <v>68</v>
      </c>
      <c r="H17" s="83" t="s">
        <v>63</v>
      </c>
      <c r="I17" s="96" t="s">
        <v>69</v>
      </c>
      <c r="J17" s="69">
        <v>240900900</v>
      </c>
      <c r="K17" s="97" t="s">
        <v>70</v>
      </c>
      <c r="L17" s="84" t="s">
        <v>64</v>
      </c>
      <c r="M17" s="3">
        <v>1</v>
      </c>
      <c r="N17" s="3">
        <v>0.8</v>
      </c>
      <c r="O17" s="98">
        <v>0.8</v>
      </c>
      <c r="P17" s="150" t="s">
        <v>149</v>
      </c>
      <c r="Q17" s="150">
        <v>23</v>
      </c>
      <c r="R17" s="217" t="s">
        <v>217</v>
      </c>
      <c r="S17" s="4">
        <v>28492000</v>
      </c>
      <c r="T17" s="4">
        <v>27798000</v>
      </c>
      <c r="U17" s="4">
        <v>27798000</v>
      </c>
      <c r="V17" s="100">
        <f>T17/S17</f>
        <v>0.97564228555383969</v>
      </c>
      <c r="W17" s="94" t="s">
        <v>221</v>
      </c>
    </row>
    <row r="18" spans="1:23" s="5" customFormat="1" ht="156.75" customHeight="1" x14ac:dyDescent="0.2">
      <c r="A18" s="282"/>
      <c r="B18" s="285"/>
      <c r="C18" s="279"/>
      <c r="D18" s="82" t="s">
        <v>63</v>
      </c>
      <c r="E18" s="214" t="s">
        <v>71</v>
      </c>
      <c r="F18" s="101">
        <v>2409022</v>
      </c>
      <c r="G18" s="102" t="s">
        <v>72</v>
      </c>
      <c r="H18" s="83" t="s">
        <v>63</v>
      </c>
      <c r="I18" s="96" t="s">
        <v>73</v>
      </c>
      <c r="J18" s="69">
        <v>240902202</v>
      </c>
      <c r="K18" s="97" t="s">
        <v>83</v>
      </c>
      <c r="L18" s="84" t="s">
        <v>64</v>
      </c>
      <c r="M18" s="3">
        <v>1</v>
      </c>
      <c r="N18" s="3">
        <v>0.9</v>
      </c>
      <c r="O18" s="98">
        <v>0.9</v>
      </c>
      <c r="P18" s="150" t="s">
        <v>149</v>
      </c>
      <c r="Q18" s="150">
        <v>23</v>
      </c>
      <c r="R18" s="217" t="s">
        <v>219</v>
      </c>
      <c r="S18" s="4">
        <v>13902000</v>
      </c>
      <c r="T18" s="4">
        <v>13902000</v>
      </c>
      <c r="U18" s="4">
        <v>13902000</v>
      </c>
      <c r="V18" s="100">
        <f t="shared" ref="V18:V20" si="0">T18/S18</f>
        <v>1</v>
      </c>
      <c r="W18" s="94" t="s">
        <v>222</v>
      </c>
    </row>
    <row r="19" spans="1:23" s="5" customFormat="1" ht="143.25" customHeight="1" x14ac:dyDescent="0.2">
      <c r="A19" s="282"/>
      <c r="B19" s="285"/>
      <c r="C19" s="279"/>
      <c r="D19" s="82" t="s">
        <v>63</v>
      </c>
      <c r="E19" s="214" t="s">
        <v>74</v>
      </c>
      <c r="F19" s="101">
        <v>2409014</v>
      </c>
      <c r="G19" s="102" t="s">
        <v>75</v>
      </c>
      <c r="H19" s="83" t="s">
        <v>63</v>
      </c>
      <c r="I19" s="96" t="s">
        <v>76</v>
      </c>
      <c r="J19" s="69">
        <v>240901400</v>
      </c>
      <c r="K19" s="97" t="s">
        <v>77</v>
      </c>
      <c r="L19" s="84" t="s">
        <v>64</v>
      </c>
      <c r="M19" s="3">
        <v>1</v>
      </c>
      <c r="N19" s="3">
        <v>0.9</v>
      </c>
      <c r="O19" s="98">
        <v>0.9</v>
      </c>
      <c r="P19" s="150" t="s">
        <v>149</v>
      </c>
      <c r="Q19" s="150">
        <v>23</v>
      </c>
      <c r="R19" s="217" t="s">
        <v>218</v>
      </c>
      <c r="S19" s="4">
        <f>25956000+6120000</f>
        <v>32076000</v>
      </c>
      <c r="T19" s="4">
        <v>30495000</v>
      </c>
      <c r="U19" s="4">
        <v>30495000</v>
      </c>
      <c r="V19" s="100">
        <f>T19/S19</f>
        <v>0.95071081182192296</v>
      </c>
      <c r="W19" s="94" t="s">
        <v>223</v>
      </c>
    </row>
    <row r="20" spans="1:23" s="5" customFormat="1" ht="150" customHeight="1" thickBot="1" x14ac:dyDescent="0.25">
      <c r="A20" s="283"/>
      <c r="B20" s="286"/>
      <c r="C20" s="280"/>
      <c r="D20" s="82" t="s">
        <v>63</v>
      </c>
      <c r="E20" s="214" t="s">
        <v>78</v>
      </c>
      <c r="F20" s="101">
        <v>2409039</v>
      </c>
      <c r="G20" s="102" t="s">
        <v>79</v>
      </c>
      <c r="H20" s="83" t="s">
        <v>63</v>
      </c>
      <c r="I20" s="96" t="s">
        <v>80</v>
      </c>
      <c r="J20" s="69">
        <v>240903905</v>
      </c>
      <c r="K20" s="97" t="s">
        <v>81</v>
      </c>
      <c r="L20" s="84" t="s">
        <v>64</v>
      </c>
      <c r="M20" s="3">
        <v>1</v>
      </c>
      <c r="N20" s="3">
        <v>0.9</v>
      </c>
      <c r="O20" s="98">
        <v>0.9</v>
      </c>
      <c r="P20" s="150" t="s">
        <v>149</v>
      </c>
      <c r="Q20" s="150">
        <v>23</v>
      </c>
      <c r="R20" s="217" t="s">
        <v>220</v>
      </c>
      <c r="S20" s="103">
        <f>41860000-6120000</f>
        <v>35740000</v>
      </c>
      <c r="T20" s="103">
        <v>35521000</v>
      </c>
      <c r="U20" s="103">
        <v>35521000</v>
      </c>
      <c r="V20" s="100">
        <f t="shared" si="0"/>
        <v>0.99387241186345832</v>
      </c>
      <c r="W20" s="94" t="s">
        <v>224</v>
      </c>
    </row>
    <row r="21" spans="1:23" s="7" customFormat="1" ht="60" customHeight="1" thickBot="1" x14ac:dyDescent="0.3">
      <c r="A21" s="57"/>
      <c r="B21" s="67"/>
      <c r="C21" s="68">
        <f>SUM(C17:C20)</f>
        <v>110210000</v>
      </c>
      <c r="D21" s="60"/>
      <c r="E21" s="61"/>
      <c r="F21" s="61"/>
      <c r="G21" s="62"/>
      <c r="H21" s="95"/>
      <c r="I21" s="58"/>
      <c r="J21" s="58"/>
      <c r="K21" s="59"/>
      <c r="L21" s="57"/>
      <c r="M21" s="63"/>
      <c r="N21" s="64"/>
      <c r="O21" s="59"/>
      <c r="P21" s="57"/>
      <c r="Q21" s="58"/>
      <c r="R21" s="65"/>
      <c r="S21" s="219">
        <f>SUM(S17:S20)</f>
        <v>110210000</v>
      </c>
      <c r="T21" s="221">
        <f>SUM(T17:T20)</f>
        <v>107716000</v>
      </c>
      <c r="U21" s="220">
        <f>SUM(U17:U20)</f>
        <v>107716000</v>
      </c>
      <c r="V21" s="218"/>
      <c r="W21" s="66"/>
    </row>
    <row r="22" spans="1:23" s="7" customFormat="1" ht="18.75" customHeight="1" x14ac:dyDescent="0.25">
      <c r="D22" s="8"/>
      <c r="E22" s="9"/>
      <c r="F22" s="9"/>
      <c r="G22" s="9"/>
      <c r="H22" s="10"/>
      <c r="I22" s="11"/>
      <c r="J22" s="11"/>
      <c r="K22" s="11"/>
      <c r="L22" s="11"/>
      <c r="M22" s="8"/>
      <c r="N22" s="8"/>
      <c r="O22" s="8"/>
      <c r="P22" s="8"/>
      <c r="Q22" s="8"/>
      <c r="R22" s="8"/>
      <c r="S22" s="8"/>
      <c r="T22" s="8"/>
      <c r="U22" s="8"/>
      <c r="V22" s="12"/>
      <c r="W22" s="12"/>
    </row>
    <row r="23" spans="1:23" ht="25.5" customHeight="1" x14ac:dyDescent="0.2">
      <c r="D23" s="13"/>
      <c r="E23" s="15"/>
      <c r="F23" s="15"/>
      <c r="G23" s="15"/>
      <c r="H23" s="16"/>
      <c r="I23" s="17"/>
      <c r="J23" s="17"/>
      <c r="K23" s="17"/>
      <c r="L23" s="17"/>
      <c r="M23" s="55" t="s">
        <v>16</v>
      </c>
      <c r="N23" s="55"/>
      <c r="O23" s="16"/>
      <c r="P23" s="14"/>
      <c r="Q23" s="14"/>
      <c r="R23" s="14"/>
      <c r="S23" s="14"/>
      <c r="T23" s="14"/>
      <c r="U23" s="14"/>
      <c r="V23" s="18"/>
      <c r="W23" s="18"/>
    </row>
    <row r="24" spans="1:23" ht="15.75" hidden="1" x14ac:dyDescent="0.2">
      <c r="I24" s="20" t="s">
        <v>17</v>
      </c>
      <c r="J24" s="20"/>
      <c r="K24" s="20"/>
      <c r="L24" s="20"/>
      <c r="M24" s="21" t="s">
        <v>18</v>
      </c>
      <c r="N24" s="22"/>
      <c r="O24" s="22"/>
      <c r="V24" s="25"/>
    </row>
    <row r="25" spans="1:23" ht="23.45" hidden="1" customHeight="1" x14ac:dyDescent="0.2">
      <c r="I25" s="27" t="s">
        <v>19</v>
      </c>
      <c r="J25" s="27"/>
      <c r="K25" s="27"/>
      <c r="L25" s="27"/>
      <c r="M25" s="28"/>
      <c r="N25" s="29"/>
      <c r="O25" s="29"/>
      <c r="V25" s="25"/>
    </row>
    <row r="26" spans="1:23" ht="18.75" hidden="1" customHeight="1" x14ac:dyDescent="0.2">
      <c r="I26" s="27" t="s">
        <v>20</v>
      </c>
      <c r="J26" s="27"/>
      <c r="K26" s="27"/>
      <c r="L26" s="27"/>
      <c r="M26" s="28"/>
      <c r="N26" s="29"/>
      <c r="O26" s="29"/>
      <c r="S26" s="30"/>
      <c r="T26" s="31"/>
      <c r="U26" s="54"/>
      <c r="V26" s="32"/>
    </row>
    <row r="27" spans="1:23" ht="18.75" hidden="1" customHeight="1" x14ac:dyDescent="0.2">
      <c r="I27" s="27" t="s">
        <v>21</v>
      </c>
      <c r="J27" s="27"/>
      <c r="K27" s="27"/>
      <c r="L27" s="27"/>
      <c r="M27" s="28"/>
      <c r="N27" s="29"/>
      <c r="O27" s="29"/>
      <c r="S27" s="33"/>
      <c r="T27" s="34"/>
      <c r="U27" s="34"/>
      <c r="V27" s="35"/>
    </row>
    <row r="28" spans="1:23" ht="18.75" hidden="1" customHeight="1" x14ac:dyDescent="0.2">
      <c r="I28" s="27" t="s">
        <v>22</v>
      </c>
      <c r="J28" s="27"/>
      <c r="K28" s="27"/>
      <c r="L28" s="27"/>
      <c r="M28" s="28"/>
      <c r="N28" s="29"/>
      <c r="O28" s="29"/>
      <c r="S28" s="33"/>
      <c r="T28" s="34"/>
      <c r="U28" s="34"/>
      <c r="V28" s="36"/>
    </row>
    <row r="29" spans="1:23" ht="18.75" hidden="1" customHeight="1" x14ac:dyDescent="0.2">
      <c r="I29" s="27" t="s">
        <v>23</v>
      </c>
      <c r="J29" s="27"/>
      <c r="K29" s="27"/>
      <c r="L29" s="27"/>
      <c r="M29" s="28"/>
      <c r="N29" s="29"/>
      <c r="O29" s="29"/>
      <c r="S29" s="33"/>
      <c r="T29" s="34"/>
      <c r="U29" s="34"/>
      <c r="V29" s="35"/>
    </row>
    <row r="30" spans="1:23" ht="18.75" hidden="1" customHeight="1" x14ac:dyDescent="0.25">
      <c r="I30" s="37" t="s">
        <v>24</v>
      </c>
      <c r="J30" s="37"/>
      <c r="K30" s="37"/>
      <c r="L30" s="37"/>
      <c r="M30" s="28">
        <f>M25+M26+M27+M28+M29</f>
        <v>0</v>
      </c>
      <c r="N30" s="29"/>
      <c r="O30" s="29"/>
      <c r="S30" s="33"/>
      <c r="T30" s="34"/>
      <c r="U30" s="34"/>
      <c r="V30" s="36"/>
    </row>
    <row r="31" spans="1:23" s="39" customFormat="1" ht="18.75" customHeight="1" x14ac:dyDescent="0.2">
      <c r="D31" s="19"/>
      <c r="E31" s="19"/>
      <c r="F31" s="19"/>
      <c r="G31" s="19"/>
      <c r="H31" s="6"/>
      <c r="I31" s="38"/>
      <c r="J31" s="38"/>
      <c r="K31" s="38"/>
      <c r="L31" s="38"/>
      <c r="P31" s="23"/>
      <c r="Q31" s="23"/>
      <c r="R31" s="24"/>
      <c r="S31" s="30"/>
      <c r="T31" s="12"/>
      <c r="U31" s="12"/>
      <c r="V31" s="32"/>
      <c r="W31" s="26"/>
    </row>
    <row r="32" spans="1:23" s="39" customFormat="1" ht="18" customHeight="1" x14ac:dyDescent="0.2">
      <c r="D32" s="19"/>
      <c r="E32" s="19"/>
      <c r="F32" s="19"/>
      <c r="G32" s="19"/>
      <c r="H32" s="6"/>
      <c r="I32" s="38"/>
      <c r="J32" s="38"/>
      <c r="K32" s="38"/>
      <c r="L32" s="38"/>
      <c r="P32" s="23"/>
      <c r="Q32" s="23"/>
      <c r="R32" s="24"/>
      <c r="S32" s="33"/>
      <c r="T32" s="18"/>
      <c r="U32" s="18"/>
      <c r="V32" s="36"/>
      <c r="W32" s="26"/>
    </row>
    <row r="33" spans="4:23" ht="18" customHeight="1" x14ac:dyDescent="0.2">
      <c r="P33" s="56"/>
      <c r="Q33" s="56"/>
    </row>
    <row r="34" spans="4:23" ht="33" customHeight="1" thickBot="1" x14ac:dyDescent="0.25">
      <c r="P34" s="56"/>
      <c r="Q34" s="56"/>
    </row>
    <row r="35" spans="4:23" ht="33" customHeight="1" x14ac:dyDescent="0.2">
      <c r="O35" s="75" t="s">
        <v>55</v>
      </c>
      <c r="P35" s="76" t="s">
        <v>54</v>
      </c>
      <c r="Q35" s="77" t="s">
        <v>18</v>
      </c>
    </row>
    <row r="36" spans="4:23" ht="33" customHeight="1" x14ac:dyDescent="0.2">
      <c r="E36" s="88" t="s">
        <v>53</v>
      </c>
      <c r="F36" s="89" t="s">
        <v>58</v>
      </c>
      <c r="G36" s="90"/>
      <c r="H36" s="227" t="s">
        <v>27</v>
      </c>
      <c r="I36" s="228"/>
      <c r="O36" s="78" t="s">
        <v>25</v>
      </c>
      <c r="P36" s="70">
        <v>4</v>
      </c>
      <c r="Q36" s="210">
        <f>P36/$P$41</f>
        <v>1</v>
      </c>
    </row>
    <row r="37" spans="4:23" ht="76.5" customHeight="1" x14ac:dyDescent="0.2">
      <c r="E37" s="88" t="s">
        <v>59</v>
      </c>
      <c r="F37" s="229" t="s">
        <v>43</v>
      </c>
      <c r="G37" s="230"/>
      <c r="H37" s="231" t="s">
        <v>60</v>
      </c>
      <c r="I37" s="231"/>
      <c r="O37" s="78" t="s">
        <v>20</v>
      </c>
      <c r="P37" s="72">
        <v>0</v>
      </c>
      <c r="Q37" s="210">
        <f t="shared" ref="Q37:Q40" si="1">P37/$P$41</f>
        <v>0</v>
      </c>
    </row>
    <row r="38" spans="4:23" ht="109.5" customHeight="1" x14ac:dyDescent="0.2">
      <c r="E38" s="88" t="s">
        <v>61</v>
      </c>
      <c r="F38" s="229" t="s">
        <v>28</v>
      </c>
      <c r="G38" s="230"/>
      <c r="H38" s="231" t="s">
        <v>29</v>
      </c>
      <c r="I38" s="231"/>
      <c r="O38" s="78" t="s">
        <v>21</v>
      </c>
      <c r="P38" s="71">
        <v>0</v>
      </c>
      <c r="Q38" s="210">
        <f t="shared" si="1"/>
        <v>0</v>
      </c>
    </row>
    <row r="39" spans="4:23" ht="33" customHeight="1" x14ac:dyDescent="0.2">
      <c r="O39" s="78" t="s">
        <v>22</v>
      </c>
      <c r="P39" s="73">
        <v>0</v>
      </c>
      <c r="Q39" s="210">
        <f t="shared" si="1"/>
        <v>0</v>
      </c>
    </row>
    <row r="40" spans="4:23" ht="33" customHeight="1" x14ac:dyDescent="0.2">
      <c r="O40" s="78" t="s">
        <v>23</v>
      </c>
      <c r="P40" s="74">
        <v>0</v>
      </c>
      <c r="Q40" s="210">
        <f t="shared" si="1"/>
        <v>0</v>
      </c>
    </row>
    <row r="41" spans="4:23" ht="33" customHeight="1" thickBot="1" x14ac:dyDescent="0.25">
      <c r="O41" s="79" t="s">
        <v>26</v>
      </c>
      <c r="P41" s="80">
        <f>SUM(P36:P40)</f>
        <v>4</v>
      </c>
      <c r="Q41" s="81">
        <f>SUM(Q36:Q40)</f>
        <v>1</v>
      </c>
    </row>
    <row r="42" spans="4:23" x14ac:dyDescent="0.2">
      <c r="P42" s="56"/>
      <c r="Q42" s="56"/>
    </row>
    <row r="45" spans="4:23" ht="15.75" x14ac:dyDescent="0.25">
      <c r="H45" s="41"/>
    </row>
    <row r="46" spans="4:23" x14ac:dyDescent="0.2">
      <c r="H46" s="42"/>
    </row>
    <row r="47" spans="4:23" ht="56.25" customHeight="1" x14ac:dyDescent="0.25">
      <c r="D47" s="41"/>
      <c r="E47" s="85"/>
      <c r="F47" s="85"/>
      <c r="G47" s="85"/>
      <c r="H47" s="85"/>
      <c r="L47" s="2"/>
      <c r="O47" s="226"/>
      <c r="P47" s="226"/>
      <c r="Q47" s="24"/>
      <c r="S47" s="40"/>
      <c r="T47" s="40"/>
      <c r="U47" s="6"/>
      <c r="V47" s="6"/>
      <c r="W47" s="6"/>
    </row>
    <row r="48" spans="4:23" ht="60.75" customHeight="1" x14ac:dyDescent="0.2">
      <c r="D48" s="42"/>
      <c r="E48" s="85"/>
      <c r="F48" s="85"/>
      <c r="G48" s="85"/>
      <c r="H48" s="85"/>
      <c r="L48" s="2"/>
      <c r="O48" s="226"/>
      <c r="P48" s="226"/>
      <c r="Q48" s="24"/>
      <c r="S48" s="40"/>
      <c r="T48" s="40"/>
      <c r="U48" s="6"/>
      <c r="V48" s="6"/>
      <c r="W48" s="6"/>
    </row>
    <row r="49" spans="5:23" ht="51" customHeight="1" x14ac:dyDescent="0.2">
      <c r="E49" s="85"/>
      <c r="F49" s="85"/>
      <c r="G49" s="85"/>
      <c r="H49" s="85"/>
      <c r="L49" s="2"/>
      <c r="O49" s="226"/>
      <c r="P49" s="226"/>
      <c r="Q49" s="24"/>
      <c r="S49" s="40"/>
      <c r="T49" s="40"/>
      <c r="U49" s="6"/>
      <c r="V49" s="6"/>
      <c r="W49" s="6"/>
    </row>
    <row r="50" spans="5:23" ht="40.5" customHeight="1" x14ac:dyDescent="0.2">
      <c r="E50" s="85"/>
      <c r="F50" s="85"/>
      <c r="G50" s="85"/>
      <c r="H50" s="85"/>
      <c r="L50" s="2"/>
      <c r="O50" s="23"/>
      <c r="Q50" s="24"/>
      <c r="R50" s="30"/>
      <c r="S50" s="31"/>
      <c r="T50" s="54"/>
      <c r="U50" s="32"/>
      <c r="V50" s="26"/>
      <c r="W50" s="6"/>
    </row>
    <row r="51" spans="5:23" x14ac:dyDescent="0.2">
      <c r="E51" s="86"/>
      <c r="F51" s="86"/>
      <c r="G51" s="86"/>
      <c r="H51" s="87"/>
      <c r="S51" s="33"/>
      <c r="T51" s="43"/>
      <c r="U51" s="43"/>
      <c r="V51" s="35"/>
    </row>
    <row r="52" spans="5:23" x14ac:dyDescent="0.2">
      <c r="E52" s="86"/>
      <c r="F52" s="86"/>
      <c r="G52" s="86"/>
      <c r="H52" s="87"/>
      <c r="S52" s="33"/>
      <c r="T52" s="34"/>
      <c r="U52" s="34"/>
      <c r="V52" s="36"/>
    </row>
    <row r="53" spans="5:23" x14ac:dyDescent="0.2">
      <c r="E53" s="86"/>
      <c r="F53" s="86"/>
      <c r="G53" s="86"/>
      <c r="H53" s="87"/>
      <c r="S53" s="44"/>
      <c r="T53" s="44"/>
      <c r="U53" s="44"/>
      <c r="V53" s="35"/>
    </row>
    <row r="54" spans="5:23" ht="15.75" x14ac:dyDescent="0.25">
      <c r="S54" s="224"/>
      <c r="T54" s="224"/>
      <c r="U54" s="224"/>
      <c r="V54" s="224"/>
    </row>
    <row r="55" spans="5:23" ht="15.75" x14ac:dyDescent="0.2">
      <c r="S55" s="225"/>
      <c r="T55" s="225"/>
      <c r="U55" s="225"/>
      <c r="V55" s="225"/>
    </row>
    <row r="56" spans="5:23" ht="15.75" x14ac:dyDescent="0.2">
      <c r="S56" s="45"/>
      <c r="T56" s="46"/>
      <c r="U56" s="46"/>
      <c r="V56" s="47"/>
    </row>
    <row r="57" spans="5:23" x14ac:dyDescent="0.2">
      <c r="S57" s="33"/>
      <c r="T57" s="48"/>
      <c r="U57" s="48"/>
      <c r="V57" s="49"/>
    </row>
  </sheetData>
  <mergeCells count="47">
    <mergeCell ref="C17:C20"/>
    <mergeCell ref="A17:A20"/>
    <mergeCell ref="B17:B20"/>
    <mergeCell ref="W9:W16"/>
    <mergeCell ref="K10:K16"/>
    <mergeCell ref="E10:E16"/>
    <mergeCell ref="H10:H16"/>
    <mergeCell ref="P9:R9"/>
    <mergeCell ref="Q10:Q16"/>
    <mergeCell ref="P10:P16"/>
    <mergeCell ref="R10:R16"/>
    <mergeCell ref="S9:V9"/>
    <mergeCell ref="L10:L16"/>
    <mergeCell ref="M10:M16"/>
    <mergeCell ref="N10:N16"/>
    <mergeCell ref="L9:O9"/>
    <mergeCell ref="B1:V2"/>
    <mergeCell ref="B3:V4"/>
    <mergeCell ref="A9:C9"/>
    <mergeCell ref="A10:A16"/>
    <mergeCell ref="B10:B16"/>
    <mergeCell ref="C10:C16"/>
    <mergeCell ref="A1:A8"/>
    <mergeCell ref="D9:G9"/>
    <mergeCell ref="B5:W5"/>
    <mergeCell ref="B6:W6"/>
    <mergeCell ref="B7:W7"/>
    <mergeCell ref="B8:W8"/>
    <mergeCell ref="S10:S16"/>
    <mergeCell ref="T10:T16"/>
    <mergeCell ref="U10:U16"/>
    <mergeCell ref="D10:D16"/>
    <mergeCell ref="F10:F16"/>
    <mergeCell ref="G10:G16"/>
    <mergeCell ref="J10:J16"/>
    <mergeCell ref="I10:I16"/>
    <mergeCell ref="H9:K9"/>
    <mergeCell ref="H36:I36"/>
    <mergeCell ref="F37:G37"/>
    <mergeCell ref="H37:I37"/>
    <mergeCell ref="F38:G38"/>
    <mergeCell ref="H38:I38"/>
    <mergeCell ref="S54:V54"/>
    <mergeCell ref="S55:V55"/>
    <mergeCell ref="O47:P47"/>
    <mergeCell ref="O48:P48"/>
    <mergeCell ref="O49:P49"/>
  </mergeCells>
  <conditionalFormatting sqref="O17">
    <cfRule type="cellIs" dxfId="29" priority="66" operator="between">
      <formula>0</formula>
      <formula>0.3999</formula>
    </cfRule>
    <cfRule type="cellIs" dxfId="28" priority="67" operator="between">
      <formula>0.4</formula>
      <formula>0.59</formula>
    </cfRule>
    <cfRule type="cellIs" dxfId="27" priority="68" operator="between">
      <formula>0.6</formula>
      <formula>0.69</formula>
    </cfRule>
    <cfRule type="cellIs" dxfId="26" priority="69" operator="between">
      <formula>0.7</formula>
      <formula>0.79</formula>
    </cfRule>
    <cfRule type="cellIs" dxfId="25" priority="70" operator="between">
      <formula>0.8</formula>
      <formula>1</formula>
    </cfRule>
  </conditionalFormatting>
  <conditionalFormatting sqref="O18">
    <cfRule type="cellIs" dxfId="24" priority="61" operator="between">
      <formula>0</formula>
      <formula>0.3999</formula>
    </cfRule>
    <cfRule type="cellIs" dxfId="23" priority="62" operator="between">
      <formula>0.4</formula>
      <formula>0.59</formula>
    </cfRule>
    <cfRule type="cellIs" dxfId="22" priority="63" operator="between">
      <formula>0.6</formula>
      <formula>0.69</formula>
    </cfRule>
    <cfRule type="cellIs" dxfId="21" priority="64" operator="between">
      <formula>0.7</formula>
      <formula>0.79</formula>
    </cfRule>
    <cfRule type="cellIs" dxfId="20" priority="65" operator="between">
      <formula>0.8</formula>
      <formula>1</formula>
    </cfRule>
  </conditionalFormatting>
  <conditionalFormatting sqref="V17">
    <cfRule type="cellIs" dxfId="19" priority="56" operator="between">
      <formula>0</formula>
      <formula>0.3999</formula>
    </cfRule>
    <cfRule type="cellIs" dxfId="18" priority="57" operator="between">
      <formula>0.4</formula>
      <formula>0.59</formula>
    </cfRule>
    <cfRule type="cellIs" dxfId="17" priority="58" operator="between">
      <formula>0.595</formula>
      <formula>0.6949</formula>
    </cfRule>
    <cfRule type="cellIs" dxfId="16" priority="59" operator="between">
      <formula>0.7</formula>
      <formula>0.79</formula>
    </cfRule>
    <cfRule type="cellIs" dxfId="15" priority="60" operator="between">
      <formula>0.8</formula>
      <formula>1</formula>
    </cfRule>
  </conditionalFormatting>
  <conditionalFormatting sqref="O19">
    <cfRule type="cellIs" dxfId="14" priority="16" operator="between">
      <formula>0</formula>
      <formula>0.3999</formula>
    </cfRule>
    <cfRule type="cellIs" dxfId="13" priority="17" operator="between">
      <formula>0.4</formula>
      <formula>0.59</formula>
    </cfRule>
    <cfRule type="cellIs" dxfId="12" priority="18" operator="between">
      <formula>0.6</formula>
      <formula>0.69</formula>
    </cfRule>
    <cfRule type="cellIs" dxfId="11" priority="19" operator="between">
      <formula>0.7</formula>
      <formula>0.79</formula>
    </cfRule>
    <cfRule type="cellIs" dxfId="10" priority="20" operator="between">
      <formula>0.8</formula>
      <formula>1</formula>
    </cfRule>
  </conditionalFormatting>
  <conditionalFormatting sqref="O20">
    <cfRule type="cellIs" dxfId="9" priority="11" operator="between">
      <formula>0</formula>
      <formula>0.3999</formula>
    </cfRule>
    <cfRule type="cellIs" dxfId="8" priority="12" operator="between">
      <formula>0.4</formula>
      <formula>0.59</formula>
    </cfRule>
    <cfRule type="cellIs" dxfId="7" priority="13" operator="between">
      <formula>0.6</formula>
      <formula>0.69</formula>
    </cfRule>
    <cfRule type="cellIs" dxfId="6" priority="14" operator="between">
      <formula>0.7</formula>
      <formula>0.79</formula>
    </cfRule>
    <cfRule type="cellIs" dxfId="5" priority="15" operator="between">
      <formula>0.8</formula>
      <formula>1</formula>
    </cfRule>
  </conditionalFormatting>
  <conditionalFormatting sqref="V18:V20">
    <cfRule type="cellIs" dxfId="4" priority="1" operator="between">
      <formula>0</formula>
      <formula>0.3999</formula>
    </cfRule>
    <cfRule type="cellIs" dxfId="3" priority="2" operator="between">
      <formula>0.4</formula>
      <formula>0.59</formula>
    </cfRule>
    <cfRule type="cellIs" dxfId="2" priority="3" operator="between">
      <formula>0.595</formula>
      <formula>0.6949</formula>
    </cfRule>
    <cfRule type="cellIs" dxfId="1" priority="4" operator="between">
      <formula>0.7</formula>
      <formula>0.79</formula>
    </cfRule>
    <cfRule type="cellIs" dxfId="0" priority="5" operator="between">
      <formula>0.8</formula>
      <formula>1</formula>
    </cfRule>
  </conditionalFormatting>
  <pageMargins left="0.25" right="0.25" top="0.75" bottom="0.75" header="0.3" footer="0.3"/>
  <pageSetup paperSize="9" scale="27" fitToWidth="0" orientation="landscape"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16"/>
  <sheetViews>
    <sheetView showGridLines="0" topLeftCell="P9" zoomScale="70" zoomScaleNormal="70" workbookViewId="0">
      <selection activeCell="AD12" sqref="AD12:AD15"/>
    </sheetView>
  </sheetViews>
  <sheetFormatPr baseColWidth="10" defaultColWidth="9.140625" defaultRowHeight="14.25" x14ac:dyDescent="0.25"/>
  <cols>
    <col min="1" max="1" width="13.28515625" style="145" customWidth="1"/>
    <col min="2" max="4" width="15.140625" style="145" customWidth="1"/>
    <col min="5" max="5" width="12" style="145" customWidth="1"/>
    <col min="6" max="6" width="11.85546875" style="145" customWidth="1"/>
    <col min="7" max="7" width="15.5703125" style="145" customWidth="1"/>
    <col min="8" max="8" width="37" style="145" customWidth="1"/>
    <col min="9" max="9" width="20.140625" style="145" customWidth="1"/>
    <col min="10" max="10" width="37" style="145" customWidth="1"/>
    <col min="11" max="11" width="14.85546875" style="145" customWidth="1"/>
    <col min="12" max="14" width="26" style="145" customWidth="1"/>
    <col min="15" max="15" width="9.140625" style="145" bestFit="1" customWidth="1"/>
    <col min="16" max="16" width="24.5703125" style="145" customWidth="1"/>
    <col min="17" max="17" width="28.140625" style="145" customWidth="1"/>
    <col min="18" max="18" width="16.5703125" style="145" customWidth="1"/>
    <col min="19" max="19" width="23.7109375" style="145" customWidth="1"/>
    <col min="20" max="20" width="22.140625" style="145" customWidth="1"/>
    <col min="21" max="21" width="26.140625" style="145" customWidth="1"/>
    <col min="22" max="22" width="22.85546875" style="145" customWidth="1"/>
    <col min="23" max="23" width="21.28515625" style="145" customWidth="1"/>
    <col min="24" max="24" width="24.5703125" style="145" customWidth="1"/>
    <col min="25" max="25" width="12.28515625" style="145" customWidth="1"/>
    <col min="26" max="26" width="21.140625" style="145" customWidth="1"/>
    <col min="27" max="28" width="9.140625" style="145" bestFit="1" customWidth="1"/>
    <col min="29" max="29" width="10.7109375" style="145" customWidth="1"/>
    <col min="30" max="41" width="9.140625" style="145" bestFit="1" customWidth="1"/>
    <col min="42" max="42" width="18.5703125" style="145" customWidth="1"/>
    <col min="43" max="43" width="20.5703125" style="145" customWidth="1"/>
    <col min="44" max="44" width="18.140625" style="145" customWidth="1"/>
    <col min="45" max="45" width="32.28515625" style="145" customWidth="1"/>
    <col min="46" max="16384" width="9.140625" style="145"/>
  </cols>
  <sheetData>
    <row r="1" spans="1:64" s="13" customFormat="1" ht="18.75" customHeight="1" x14ac:dyDescent="0.25">
      <c r="A1" s="303" t="s">
        <v>225</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5"/>
      <c r="AR1" s="105" t="s">
        <v>84</v>
      </c>
      <c r="AS1" s="105" t="s">
        <v>85</v>
      </c>
      <c r="AT1" s="106"/>
      <c r="AU1" s="106"/>
      <c r="AV1" s="106"/>
      <c r="AW1" s="106"/>
      <c r="AX1" s="106"/>
      <c r="AY1" s="106"/>
      <c r="AZ1" s="106"/>
      <c r="BA1" s="106"/>
      <c r="BB1" s="106"/>
      <c r="BC1" s="106"/>
      <c r="BD1" s="106"/>
      <c r="BE1" s="106"/>
      <c r="BF1" s="106"/>
      <c r="BG1" s="106"/>
      <c r="BH1" s="106"/>
      <c r="BI1" s="106"/>
      <c r="BJ1" s="106"/>
      <c r="BK1" s="106"/>
      <c r="BL1" s="106"/>
    </row>
    <row r="2" spans="1:64" s="13" customFormat="1" ht="15" customHeight="1" x14ac:dyDescent="0.25">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5"/>
      <c r="AR2" s="105" t="s">
        <v>86</v>
      </c>
      <c r="AS2" s="105" t="s">
        <v>87</v>
      </c>
      <c r="AT2" s="106"/>
      <c r="AU2" s="106"/>
      <c r="AV2" s="106"/>
      <c r="AW2" s="106"/>
      <c r="AX2" s="106"/>
      <c r="AY2" s="106"/>
      <c r="AZ2" s="106"/>
      <c r="BA2" s="106"/>
      <c r="BB2" s="106"/>
      <c r="BC2" s="106"/>
      <c r="BD2" s="106"/>
      <c r="BE2" s="106"/>
      <c r="BF2" s="106"/>
      <c r="BG2" s="106"/>
      <c r="BH2" s="106"/>
      <c r="BI2" s="106"/>
      <c r="BJ2" s="106"/>
      <c r="BK2" s="106"/>
      <c r="BL2" s="106"/>
    </row>
    <row r="3" spans="1:64" s="13" customFormat="1" ht="17.25" customHeight="1" x14ac:dyDescent="0.2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5"/>
      <c r="AR3" s="105" t="s">
        <v>88</v>
      </c>
      <c r="AS3" s="107" t="s">
        <v>89</v>
      </c>
      <c r="AT3" s="106"/>
      <c r="AU3" s="106"/>
      <c r="AV3" s="106"/>
      <c r="AW3" s="106"/>
      <c r="AX3" s="106"/>
      <c r="AY3" s="106"/>
      <c r="AZ3" s="106"/>
      <c r="BA3" s="106"/>
      <c r="BB3" s="106"/>
      <c r="BC3" s="106"/>
      <c r="BD3" s="106"/>
      <c r="BE3" s="106"/>
      <c r="BF3" s="106"/>
      <c r="BG3" s="106"/>
      <c r="BH3" s="106"/>
      <c r="BI3" s="106"/>
      <c r="BJ3" s="106"/>
      <c r="BK3" s="106"/>
      <c r="BL3" s="106"/>
    </row>
    <row r="4" spans="1:64" s="13" customFormat="1" ht="19.5" customHeight="1" x14ac:dyDescent="0.25">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7"/>
      <c r="AR4" s="105" t="s">
        <v>90</v>
      </c>
      <c r="AS4" s="108" t="s">
        <v>91</v>
      </c>
      <c r="AT4" s="106"/>
      <c r="AU4" s="106"/>
      <c r="AV4" s="106"/>
      <c r="AW4" s="106"/>
      <c r="AX4" s="106"/>
      <c r="AY4" s="106"/>
      <c r="AZ4" s="106"/>
      <c r="BA4" s="106"/>
      <c r="BB4" s="106"/>
      <c r="BC4" s="106"/>
      <c r="BD4" s="106"/>
      <c r="BE4" s="106"/>
      <c r="BF4" s="106"/>
      <c r="BG4" s="106"/>
      <c r="BH4" s="106"/>
      <c r="BI4" s="106"/>
      <c r="BJ4" s="106"/>
      <c r="BK4" s="106"/>
      <c r="BL4" s="106"/>
    </row>
    <row r="5" spans="1:64" s="13" customFormat="1" ht="20.25" customHeight="1" x14ac:dyDescent="0.25">
      <c r="A5" s="308" t="s">
        <v>92</v>
      </c>
      <c r="B5" s="309"/>
      <c r="C5" s="309"/>
      <c r="D5" s="309"/>
      <c r="E5" s="309"/>
      <c r="F5" s="309"/>
      <c r="G5" s="309"/>
      <c r="H5" s="309"/>
      <c r="I5" s="309"/>
      <c r="J5" s="309"/>
      <c r="K5" s="309"/>
      <c r="L5" s="309"/>
      <c r="M5" s="309"/>
      <c r="N5" s="309"/>
      <c r="O5" s="310"/>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3"/>
      <c r="AT5" s="106"/>
      <c r="AU5" s="106"/>
      <c r="AV5" s="106"/>
      <c r="AW5" s="106"/>
      <c r="AX5" s="106"/>
      <c r="AY5" s="106"/>
      <c r="AZ5" s="106"/>
      <c r="BA5" s="106"/>
      <c r="BB5" s="106"/>
      <c r="BC5" s="106"/>
      <c r="BD5" s="106"/>
      <c r="BE5" s="106"/>
      <c r="BF5" s="106"/>
      <c r="BG5" s="106"/>
      <c r="BH5" s="106"/>
      <c r="BI5" s="106"/>
      <c r="BJ5" s="106"/>
      <c r="BK5" s="106"/>
      <c r="BL5" s="106"/>
    </row>
    <row r="6" spans="1:64" s="13" customFormat="1" ht="16.5" customHeight="1" x14ac:dyDescent="0.25">
      <c r="A6" s="311"/>
      <c r="B6" s="306"/>
      <c r="C6" s="306"/>
      <c r="D6" s="306"/>
      <c r="E6" s="306"/>
      <c r="F6" s="306"/>
      <c r="G6" s="306"/>
      <c r="H6" s="306"/>
      <c r="I6" s="306"/>
      <c r="J6" s="306"/>
      <c r="K6" s="306"/>
      <c r="L6" s="306"/>
      <c r="M6" s="306"/>
      <c r="N6" s="306"/>
      <c r="O6" s="307"/>
      <c r="P6" s="109"/>
      <c r="Q6" s="109"/>
      <c r="R6" s="109"/>
      <c r="S6" s="109"/>
      <c r="T6" s="109"/>
      <c r="U6" s="109"/>
      <c r="V6" s="109"/>
      <c r="W6" s="109"/>
      <c r="X6" s="109"/>
      <c r="Y6" s="109"/>
      <c r="Z6" s="109"/>
      <c r="AA6" s="109"/>
      <c r="AB6" s="109"/>
      <c r="AC6" s="314" t="s">
        <v>93</v>
      </c>
      <c r="AD6" s="315"/>
      <c r="AE6" s="315"/>
      <c r="AF6" s="315"/>
      <c r="AG6" s="315"/>
      <c r="AH6" s="315"/>
      <c r="AI6" s="315"/>
      <c r="AJ6" s="315"/>
      <c r="AK6" s="315"/>
      <c r="AL6" s="315"/>
      <c r="AM6" s="315"/>
      <c r="AN6" s="315"/>
      <c r="AO6" s="315"/>
      <c r="AP6" s="315"/>
      <c r="AQ6" s="305"/>
      <c r="AR6" s="109"/>
      <c r="AS6" s="110"/>
      <c r="AT6" s="106"/>
      <c r="AU6" s="106"/>
      <c r="AV6" s="106"/>
      <c r="AW6" s="106"/>
      <c r="AX6" s="106"/>
      <c r="AY6" s="106"/>
      <c r="AZ6" s="106"/>
      <c r="BA6" s="106"/>
      <c r="BB6" s="106"/>
      <c r="BC6" s="106"/>
      <c r="BD6" s="106"/>
      <c r="BE6" s="106"/>
      <c r="BF6" s="106"/>
      <c r="BG6" s="106"/>
      <c r="BH6" s="106"/>
      <c r="BI6" s="106"/>
      <c r="BJ6" s="106"/>
      <c r="BK6" s="106"/>
      <c r="BL6" s="106"/>
    </row>
    <row r="7" spans="1:64" s="13" customFormat="1" ht="30.75" customHeight="1" x14ac:dyDescent="0.25">
      <c r="A7" s="316" t="s">
        <v>94</v>
      </c>
      <c r="B7" s="316"/>
      <c r="C7" s="316" t="s">
        <v>95</v>
      </c>
      <c r="D7" s="316"/>
      <c r="E7" s="316" t="s">
        <v>96</v>
      </c>
      <c r="F7" s="316"/>
      <c r="G7" s="316" t="s">
        <v>97</v>
      </c>
      <c r="H7" s="316"/>
      <c r="I7" s="316"/>
      <c r="J7" s="316"/>
      <c r="K7" s="316" t="s">
        <v>98</v>
      </c>
      <c r="L7" s="316"/>
      <c r="M7" s="316"/>
      <c r="N7" s="316"/>
      <c r="O7" s="317" t="s">
        <v>99</v>
      </c>
      <c r="P7" s="317"/>
      <c r="Q7" s="317"/>
      <c r="R7" s="317"/>
      <c r="S7" s="317"/>
      <c r="T7" s="317"/>
      <c r="U7" s="317"/>
      <c r="V7" s="317"/>
      <c r="W7" s="317"/>
      <c r="X7" s="316" t="s">
        <v>100</v>
      </c>
      <c r="Y7" s="316"/>
      <c r="Z7" s="316"/>
      <c r="AA7" s="342" t="s">
        <v>101</v>
      </c>
      <c r="AB7" s="342"/>
      <c r="AC7" s="321" t="s">
        <v>102</v>
      </c>
      <c r="AD7" s="321"/>
      <c r="AE7" s="321"/>
      <c r="AF7" s="320" t="s">
        <v>103</v>
      </c>
      <c r="AG7" s="320"/>
      <c r="AH7" s="320"/>
      <c r="AI7" s="320"/>
      <c r="AJ7" s="320"/>
      <c r="AK7" s="320"/>
      <c r="AL7" s="111"/>
      <c r="AM7" s="321" t="s">
        <v>104</v>
      </c>
      <c r="AN7" s="321"/>
      <c r="AO7" s="321"/>
      <c r="AP7" s="322" t="s">
        <v>105</v>
      </c>
      <c r="AQ7" s="318" t="s">
        <v>174</v>
      </c>
      <c r="AR7" s="318" t="s">
        <v>175</v>
      </c>
      <c r="AS7" s="319" t="s">
        <v>106</v>
      </c>
      <c r="AT7" s="106"/>
      <c r="AU7" s="106"/>
      <c r="AV7" s="106"/>
      <c r="AW7" s="106"/>
      <c r="AX7" s="106"/>
      <c r="AY7" s="106"/>
      <c r="AZ7" s="106"/>
      <c r="BA7" s="106"/>
      <c r="BB7" s="106"/>
      <c r="BC7" s="106"/>
      <c r="BD7" s="106"/>
      <c r="BE7" s="106"/>
      <c r="BF7" s="106"/>
      <c r="BG7" s="106"/>
      <c r="BH7" s="106"/>
      <c r="BI7" s="106"/>
      <c r="BJ7" s="106"/>
      <c r="BK7" s="106"/>
      <c r="BL7" s="106"/>
    </row>
    <row r="8" spans="1:64" s="13" customFormat="1" ht="126.75" customHeight="1" x14ac:dyDescent="0.25">
      <c r="A8" s="112" t="s">
        <v>107</v>
      </c>
      <c r="B8" s="113" t="s">
        <v>108</v>
      </c>
      <c r="C8" s="112" t="s">
        <v>107</v>
      </c>
      <c r="D8" s="113" t="s">
        <v>108</v>
      </c>
      <c r="E8" s="113" t="s">
        <v>107</v>
      </c>
      <c r="F8" s="113" t="s">
        <v>108</v>
      </c>
      <c r="G8" s="113" t="s">
        <v>109</v>
      </c>
      <c r="H8" s="113" t="s">
        <v>110</v>
      </c>
      <c r="I8" s="113" t="s">
        <v>111</v>
      </c>
      <c r="J8" s="113" t="s">
        <v>112</v>
      </c>
      <c r="K8" s="113" t="s">
        <v>109</v>
      </c>
      <c r="L8" s="113" t="s">
        <v>113</v>
      </c>
      <c r="M8" s="113" t="s">
        <v>114</v>
      </c>
      <c r="N8" s="113" t="s">
        <v>115</v>
      </c>
      <c r="O8" s="113" t="s">
        <v>116</v>
      </c>
      <c r="P8" s="113" t="s">
        <v>117</v>
      </c>
      <c r="Q8" s="113" t="s">
        <v>118</v>
      </c>
      <c r="R8" s="114" t="s">
        <v>119</v>
      </c>
      <c r="S8" s="115" t="s">
        <v>120</v>
      </c>
      <c r="T8" s="113" t="s">
        <v>121</v>
      </c>
      <c r="U8" s="113" t="s">
        <v>122</v>
      </c>
      <c r="V8" s="113" t="s">
        <v>123</v>
      </c>
      <c r="W8" s="115" t="s">
        <v>124</v>
      </c>
      <c r="X8" s="113" t="s">
        <v>125</v>
      </c>
      <c r="Y8" s="112" t="s">
        <v>126</v>
      </c>
      <c r="Z8" s="113" t="s">
        <v>108</v>
      </c>
      <c r="AA8" s="116" t="s">
        <v>127</v>
      </c>
      <c r="AB8" s="117" t="s">
        <v>128</v>
      </c>
      <c r="AC8" s="116" t="s">
        <v>129</v>
      </c>
      <c r="AD8" s="116" t="s">
        <v>130</v>
      </c>
      <c r="AE8" s="116" t="s">
        <v>131</v>
      </c>
      <c r="AF8" s="116" t="s">
        <v>132</v>
      </c>
      <c r="AG8" s="116" t="s">
        <v>133</v>
      </c>
      <c r="AH8" s="116" t="s">
        <v>134</v>
      </c>
      <c r="AI8" s="116" t="s">
        <v>135</v>
      </c>
      <c r="AJ8" s="116" t="s">
        <v>136</v>
      </c>
      <c r="AK8" s="116" t="s">
        <v>137</v>
      </c>
      <c r="AL8" s="116" t="s">
        <v>138</v>
      </c>
      <c r="AM8" s="116" t="s">
        <v>139</v>
      </c>
      <c r="AN8" s="116" t="s">
        <v>140</v>
      </c>
      <c r="AO8" s="116" t="s">
        <v>141</v>
      </c>
      <c r="AP8" s="323"/>
      <c r="AQ8" s="318"/>
      <c r="AR8" s="318"/>
      <c r="AS8" s="319"/>
      <c r="AT8" s="106"/>
      <c r="AU8" s="106"/>
      <c r="AV8" s="106"/>
      <c r="AW8" s="106"/>
      <c r="AX8" s="106"/>
      <c r="AY8" s="106"/>
      <c r="AZ8" s="106"/>
      <c r="BA8" s="106"/>
      <c r="BB8" s="106"/>
      <c r="BC8" s="106"/>
      <c r="BD8" s="106"/>
      <c r="BE8" s="106"/>
      <c r="BF8" s="106"/>
      <c r="BG8" s="106"/>
      <c r="BH8" s="106"/>
      <c r="BI8" s="106"/>
      <c r="BJ8" s="106"/>
      <c r="BK8" s="106"/>
      <c r="BL8" s="106"/>
    </row>
    <row r="9" spans="1:64" s="13" customFormat="1" ht="21" customHeight="1" x14ac:dyDescent="0.25">
      <c r="A9" s="118">
        <v>3</v>
      </c>
      <c r="B9" s="324" t="s">
        <v>142</v>
      </c>
      <c r="C9" s="325"/>
      <c r="D9" s="325"/>
      <c r="E9" s="325"/>
      <c r="F9" s="325"/>
      <c r="G9" s="119" t="s">
        <v>143</v>
      </c>
      <c r="H9" s="119" t="s">
        <v>143</v>
      </c>
      <c r="I9" s="119"/>
      <c r="J9" s="119"/>
      <c r="K9" s="120"/>
      <c r="L9" s="120"/>
      <c r="M9" s="120"/>
      <c r="N9" s="120"/>
      <c r="O9" s="120"/>
      <c r="P9" s="120"/>
      <c r="Q9" s="120"/>
      <c r="R9" s="121"/>
      <c r="S9" s="122"/>
      <c r="T9" s="123"/>
      <c r="U9" s="120"/>
      <c r="V9" s="120"/>
      <c r="W9" s="120"/>
      <c r="X9" s="120"/>
      <c r="Y9" s="120"/>
      <c r="Z9" s="120"/>
      <c r="AA9" s="123"/>
      <c r="AB9" s="124"/>
      <c r="AC9" s="120"/>
      <c r="AD9" s="120"/>
      <c r="AE9" s="120"/>
      <c r="AF9" s="120"/>
      <c r="AG9" s="120"/>
      <c r="AH9" s="120"/>
      <c r="AI9" s="120"/>
      <c r="AJ9" s="120"/>
      <c r="AK9" s="120"/>
      <c r="AL9" s="120"/>
      <c r="AM9" s="120"/>
      <c r="AN9" s="120"/>
      <c r="AO9" s="120"/>
      <c r="AP9" s="120"/>
      <c r="AQ9" s="120"/>
      <c r="AR9" s="120"/>
      <c r="AS9" s="125"/>
      <c r="AT9" s="106"/>
      <c r="AU9" s="106"/>
      <c r="AV9" s="106"/>
      <c r="AW9" s="106"/>
      <c r="AX9" s="106"/>
      <c r="AY9" s="106"/>
      <c r="AZ9" s="106"/>
      <c r="BA9" s="106"/>
      <c r="BB9" s="106"/>
      <c r="BC9" s="106"/>
      <c r="BD9" s="106"/>
      <c r="BE9" s="106"/>
      <c r="BF9" s="106"/>
      <c r="BG9" s="106"/>
      <c r="BH9" s="106"/>
      <c r="BI9" s="106"/>
      <c r="BJ9" s="106"/>
    </row>
    <row r="10" spans="1:64" s="138" customFormat="1" ht="21" customHeight="1" x14ac:dyDescent="0.25">
      <c r="A10" s="126"/>
      <c r="B10" s="127"/>
      <c r="C10" s="128">
        <v>24</v>
      </c>
      <c r="D10" s="129" t="s">
        <v>144</v>
      </c>
      <c r="E10" s="130"/>
      <c r="F10" s="131"/>
      <c r="G10" s="131"/>
      <c r="H10" s="131"/>
      <c r="I10" s="131"/>
      <c r="J10" s="131"/>
      <c r="K10" s="132"/>
      <c r="L10" s="132"/>
      <c r="M10" s="132"/>
      <c r="N10" s="132"/>
      <c r="O10" s="132"/>
      <c r="P10" s="132"/>
      <c r="Q10" s="132"/>
      <c r="R10" s="133"/>
      <c r="S10" s="134"/>
      <c r="T10" s="135"/>
      <c r="U10" s="132"/>
      <c r="V10" s="132"/>
      <c r="W10" s="132"/>
      <c r="X10" s="132"/>
      <c r="Y10" s="132"/>
      <c r="Z10" s="132"/>
      <c r="AA10" s="135"/>
      <c r="AB10" s="136"/>
      <c r="AC10" s="132"/>
      <c r="AD10" s="132"/>
      <c r="AE10" s="132"/>
      <c r="AF10" s="132"/>
      <c r="AG10" s="132"/>
      <c r="AH10" s="132"/>
      <c r="AI10" s="132"/>
      <c r="AJ10" s="132"/>
      <c r="AK10" s="132"/>
      <c r="AL10" s="132"/>
      <c r="AM10" s="132"/>
      <c r="AN10" s="132"/>
      <c r="AO10" s="132"/>
      <c r="AP10" s="132"/>
      <c r="AQ10" s="132"/>
      <c r="AR10" s="132"/>
      <c r="AS10" s="137"/>
    </row>
    <row r="11" spans="1:64" ht="21.75" customHeight="1" x14ac:dyDescent="0.25">
      <c r="A11" s="326" t="s">
        <v>143</v>
      </c>
      <c r="B11" s="327"/>
      <c r="C11" s="139"/>
      <c r="D11" s="140"/>
      <c r="E11" s="141">
        <v>2409</v>
      </c>
      <c r="F11" s="330" t="s">
        <v>145</v>
      </c>
      <c r="G11" s="331"/>
      <c r="H11" s="331"/>
      <c r="I11" s="331"/>
      <c r="J11" s="331"/>
      <c r="K11" s="331"/>
      <c r="L11" s="142" t="s">
        <v>143</v>
      </c>
      <c r="M11" s="142"/>
      <c r="N11" s="142"/>
      <c r="O11" s="142" t="s">
        <v>143</v>
      </c>
      <c r="P11" s="142" t="s">
        <v>143</v>
      </c>
      <c r="Q11" s="142" t="s">
        <v>143</v>
      </c>
      <c r="R11" s="142" t="s">
        <v>143</v>
      </c>
      <c r="S11" s="142" t="s">
        <v>143</v>
      </c>
      <c r="T11" s="142" t="s">
        <v>143</v>
      </c>
      <c r="U11" s="142" t="s">
        <v>143</v>
      </c>
      <c r="V11" s="142" t="s">
        <v>143</v>
      </c>
      <c r="W11" s="142" t="s">
        <v>143</v>
      </c>
      <c r="X11" s="162" t="s">
        <v>143</v>
      </c>
      <c r="Y11" s="142" t="s">
        <v>143</v>
      </c>
      <c r="Z11" s="142" t="s">
        <v>143</v>
      </c>
      <c r="AA11" s="142" t="s">
        <v>143</v>
      </c>
      <c r="AB11" s="142" t="s">
        <v>143</v>
      </c>
      <c r="AC11" s="142" t="s">
        <v>143</v>
      </c>
      <c r="AD11" s="142" t="s">
        <v>143</v>
      </c>
      <c r="AE11" s="142" t="s">
        <v>143</v>
      </c>
      <c r="AF11" s="142" t="s">
        <v>143</v>
      </c>
      <c r="AG11" s="142" t="s">
        <v>143</v>
      </c>
      <c r="AH11" s="142" t="s">
        <v>143</v>
      </c>
      <c r="AI11" s="142" t="s">
        <v>143</v>
      </c>
      <c r="AJ11" s="142" t="s">
        <v>143</v>
      </c>
      <c r="AK11" s="142" t="s">
        <v>143</v>
      </c>
      <c r="AL11" s="142" t="s">
        <v>143</v>
      </c>
      <c r="AM11" s="142" t="s">
        <v>143</v>
      </c>
      <c r="AN11" s="142" t="s">
        <v>143</v>
      </c>
      <c r="AO11" s="142" t="s">
        <v>143</v>
      </c>
      <c r="AP11" s="142" t="s">
        <v>143</v>
      </c>
      <c r="AQ11" s="142" t="s">
        <v>143</v>
      </c>
      <c r="AR11" s="142" t="s">
        <v>143</v>
      </c>
      <c r="AS11" s="143" t="s">
        <v>143</v>
      </c>
      <c r="AT11" s="144" t="s">
        <v>143</v>
      </c>
      <c r="AU11" s="144" t="s">
        <v>143</v>
      </c>
      <c r="AV11" s="144" t="s">
        <v>143</v>
      </c>
      <c r="AW11" s="144" t="s">
        <v>143</v>
      </c>
      <c r="AX11" s="144" t="s">
        <v>143</v>
      </c>
      <c r="AY11" s="144" t="s">
        <v>143</v>
      </c>
      <c r="AZ11" s="144" t="s">
        <v>143</v>
      </c>
      <c r="BA11" s="144" t="s">
        <v>143</v>
      </c>
      <c r="BB11" s="144" t="s">
        <v>143</v>
      </c>
      <c r="BC11" s="144" t="s">
        <v>143</v>
      </c>
      <c r="BD11" s="144" t="s">
        <v>143</v>
      </c>
      <c r="BE11" s="144" t="s">
        <v>143</v>
      </c>
      <c r="BF11" s="144" t="s">
        <v>143</v>
      </c>
      <c r="BG11" s="144" t="s">
        <v>143</v>
      </c>
      <c r="BH11" s="144" t="s">
        <v>143</v>
      </c>
      <c r="BI11" s="144" t="s">
        <v>143</v>
      </c>
      <c r="BJ11" s="144" t="s">
        <v>143</v>
      </c>
      <c r="BK11" s="144" t="s">
        <v>143</v>
      </c>
    </row>
    <row r="12" spans="1:64" ht="86.25" customHeight="1" x14ac:dyDescent="0.25">
      <c r="A12" s="326"/>
      <c r="B12" s="327"/>
      <c r="C12" s="146"/>
      <c r="D12" s="147"/>
      <c r="E12" s="332" t="s">
        <v>143</v>
      </c>
      <c r="F12" s="335" t="s">
        <v>143</v>
      </c>
      <c r="G12" s="148" t="s">
        <v>63</v>
      </c>
      <c r="H12" s="149" t="s">
        <v>67</v>
      </c>
      <c r="I12" s="148">
        <v>2409009</v>
      </c>
      <c r="J12" s="149" t="s">
        <v>68</v>
      </c>
      <c r="K12" s="148" t="s">
        <v>63</v>
      </c>
      <c r="L12" s="149" t="s">
        <v>69</v>
      </c>
      <c r="M12" s="148">
        <v>240900900</v>
      </c>
      <c r="N12" s="149" t="s">
        <v>70</v>
      </c>
      <c r="O12" s="150">
        <v>1</v>
      </c>
      <c r="P12" s="338" t="s">
        <v>65</v>
      </c>
      <c r="Q12" s="340" t="s">
        <v>66</v>
      </c>
      <c r="R12" s="151">
        <f>W12/S12</f>
        <v>0.25852463478813176</v>
      </c>
      <c r="S12" s="345">
        <f>SUM(W12:W15)</f>
        <v>110210000</v>
      </c>
      <c r="T12" s="348" t="s">
        <v>146</v>
      </c>
      <c r="U12" s="350" t="s">
        <v>147</v>
      </c>
      <c r="V12" s="152" t="s">
        <v>148</v>
      </c>
      <c r="W12" s="166">
        <f>'F-PLA-47EjecucionMetasProyectos'!S17</f>
        <v>28492000</v>
      </c>
      <c r="X12" s="222" t="s">
        <v>217</v>
      </c>
      <c r="Y12" s="150">
        <v>23</v>
      </c>
      <c r="Z12" s="150" t="s">
        <v>149</v>
      </c>
      <c r="AA12" s="343">
        <v>57163</v>
      </c>
      <c r="AB12" s="343">
        <v>57815</v>
      </c>
      <c r="AC12" s="343">
        <v>27805</v>
      </c>
      <c r="AD12" s="343">
        <v>8790</v>
      </c>
      <c r="AE12" s="343">
        <v>60583</v>
      </c>
      <c r="AF12" s="343">
        <v>17800</v>
      </c>
      <c r="AG12" s="343">
        <v>283</v>
      </c>
      <c r="AH12" s="343">
        <v>1495</v>
      </c>
      <c r="AI12" s="343">
        <v>8</v>
      </c>
      <c r="AJ12" s="343">
        <v>0</v>
      </c>
      <c r="AK12" s="343">
        <v>0</v>
      </c>
      <c r="AL12" s="343">
        <v>0</v>
      </c>
      <c r="AM12" s="343">
        <v>44350</v>
      </c>
      <c r="AN12" s="343">
        <v>6251</v>
      </c>
      <c r="AO12" s="343">
        <v>75687</v>
      </c>
      <c r="AP12" s="343">
        <f>SUM(AC12:AO15)</f>
        <v>243052</v>
      </c>
      <c r="AQ12" s="352">
        <v>44198</v>
      </c>
      <c r="AR12" s="352">
        <v>44561</v>
      </c>
      <c r="AS12" s="343" t="s">
        <v>215</v>
      </c>
      <c r="AT12" s="153" t="s">
        <v>143</v>
      </c>
      <c r="AU12" s="153" t="s">
        <v>143</v>
      </c>
      <c r="AV12" s="153" t="s">
        <v>143</v>
      </c>
      <c r="AW12" s="153" t="s">
        <v>143</v>
      </c>
      <c r="AX12" s="153" t="s">
        <v>143</v>
      </c>
      <c r="AY12" s="153" t="s">
        <v>143</v>
      </c>
      <c r="AZ12" s="153" t="s">
        <v>143</v>
      </c>
      <c r="BA12" s="153" t="s">
        <v>143</v>
      </c>
      <c r="BB12" s="153" t="s">
        <v>143</v>
      </c>
      <c r="BC12" s="153" t="s">
        <v>143</v>
      </c>
      <c r="BD12" s="153" t="s">
        <v>143</v>
      </c>
      <c r="BE12" s="153" t="s">
        <v>143</v>
      </c>
      <c r="BF12" s="153" t="s">
        <v>143</v>
      </c>
      <c r="BG12" s="153" t="s">
        <v>143</v>
      </c>
      <c r="BH12" s="153" t="s">
        <v>143</v>
      </c>
      <c r="BI12" s="153" t="s">
        <v>143</v>
      </c>
      <c r="BJ12" s="153" t="s">
        <v>143</v>
      </c>
      <c r="BK12" s="153" t="s">
        <v>143</v>
      </c>
    </row>
    <row r="13" spans="1:64" ht="92.25" customHeight="1" x14ac:dyDescent="0.25">
      <c r="A13" s="326"/>
      <c r="B13" s="327"/>
      <c r="C13" s="146"/>
      <c r="D13" s="147"/>
      <c r="E13" s="333"/>
      <c r="F13" s="336"/>
      <c r="G13" s="148" t="s">
        <v>63</v>
      </c>
      <c r="H13" s="149" t="s">
        <v>71</v>
      </c>
      <c r="I13" s="148">
        <v>2409022</v>
      </c>
      <c r="J13" s="149" t="s">
        <v>72</v>
      </c>
      <c r="K13" s="148" t="s">
        <v>63</v>
      </c>
      <c r="L13" s="149" t="s">
        <v>73</v>
      </c>
      <c r="M13" s="148">
        <v>240902202</v>
      </c>
      <c r="N13" s="149" t="s">
        <v>83</v>
      </c>
      <c r="O13" s="150">
        <v>1</v>
      </c>
      <c r="P13" s="338"/>
      <c r="Q13" s="340"/>
      <c r="R13" s="151">
        <f>W13/S12</f>
        <v>0.12614100353869884</v>
      </c>
      <c r="S13" s="346"/>
      <c r="T13" s="348"/>
      <c r="U13" s="350"/>
      <c r="V13" s="154" t="s">
        <v>150</v>
      </c>
      <c r="W13" s="166">
        <f>'F-PLA-47EjecucionMetasProyectos'!S18</f>
        <v>13902000</v>
      </c>
      <c r="X13" s="222" t="s">
        <v>219</v>
      </c>
      <c r="Y13" s="150">
        <v>23</v>
      </c>
      <c r="Z13" s="150" t="s">
        <v>149</v>
      </c>
      <c r="AA13" s="343"/>
      <c r="AB13" s="343"/>
      <c r="AC13" s="343"/>
      <c r="AD13" s="343"/>
      <c r="AE13" s="343"/>
      <c r="AF13" s="343"/>
      <c r="AG13" s="343"/>
      <c r="AH13" s="343"/>
      <c r="AI13" s="343"/>
      <c r="AJ13" s="343"/>
      <c r="AK13" s="343"/>
      <c r="AL13" s="343"/>
      <c r="AM13" s="343"/>
      <c r="AN13" s="343"/>
      <c r="AO13" s="343"/>
      <c r="AP13" s="343"/>
      <c r="AQ13" s="343"/>
      <c r="AR13" s="343"/>
      <c r="AS13" s="343"/>
      <c r="AT13" s="153" t="s">
        <v>143</v>
      </c>
      <c r="AU13" s="153" t="s">
        <v>143</v>
      </c>
      <c r="AV13" s="153" t="s">
        <v>143</v>
      </c>
      <c r="AW13" s="153" t="s">
        <v>143</v>
      </c>
      <c r="AX13" s="153" t="s">
        <v>143</v>
      </c>
      <c r="AY13" s="153" t="s">
        <v>143</v>
      </c>
      <c r="AZ13" s="153" t="s">
        <v>143</v>
      </c>
      <c r="BA13" s="153" t="s">
        <v>143</v>
      </c>
      <c r="BB13" s="153" t="s">
        <v>143</v>
      </c>
      <c r="BC13" s="153" t="s">
        <v>143</v>
      </c>
      <c r="BD13" s="153" t="s">
        <v>143</v>
      </c>
      <c r="BE13" s="153" t="s">
        <v>143</v>
      </c>
      <c r="BF13" s="153" t="s">
        <v>143</v>
      </c>
      <c r="BG13" s="153" t="s">
        <v>143</v>
      </c>
      <c r="BH13" s="153" t="s">
        <v>143</v>
      </c>
      <c r="BI13" s="153" t="s">
        <v>143</v>
      </c>
      <c r="BJ13" s="153" t="s">
        <v>143</v>
      </c>
      <c r="BK13" s="153" t="s">
        <v>143</v>
      </c>
    </row>
    <row r="14" spans="1:64" ht="113.25" customHeight="1" x14ac:dyDescent="0.25">
      <c r="A14" s="326"/>
      <c r="B14" s="327"/>
      <c r="C14" s="146"/>
      <c r="D14" s="147"/>
      <c r="E14" s="333"/>
      <c r="F14" s="336"/>
      <c r="G14" s="148" t="s">
        <v>63</v>
      </c>
      <c r="H14" s="149" t="s">
        <v>151</v>
      </c>
      <c r="I14" s="148">
        <v>2409014</v>
      </c>
      <c r="J14" s="149" t="s">
        <v>75</v>
      </c>
      <c r="K14" s="148" t="s">
        <v>63</v>
      </c>
      <c r="L14" s="149" t="s">
        <v>76</v>
      </c>
      <c r="M14" s="148">
        <v>240901400</v>
      </c>
      <c r="N14" s="149" t="s">
        <v>77</v>
      </c>
      <c r="O14" s="150">
        <v>1</v>
      </c>
      <c r="P14" s="338"/>
      <c r="Q14" s="340"/>
      <c r="R14" s="151">
        <f>W14/S12</f>
        <v>0.29104436983939752</v>
      </c>
      <c r="S14" s="346"/>
      <c r="T14" s="348"/>
      <c r="U14" s="350"/>
      <c r="V14" s="154" t="s">
        <v>152</v>
      </c>
      <c r="W14" s="166">
        <f>'F-PLA-47EjecucionMetasProyectos'!S19</f>
        <v>32076000</v>
      </c>
      <c r="X14" s="222" t="s">
        <v>218</v>
      </c>
      <c r="Y14" s="150">
        <v>23</v>
      </c>
      <c r="Z14" s="150" t="s">
        <v>149</v>
      </c>
      <c r="AA14" s="343"/>
      <c r="AB14" s="343"/>
      <c r="AC14" s="343"/>
      <c r="AD14" s="343"/>
      <c r="AE14" s="343"/>
      <c r="AF14" s="343"/>
      <c r="AG14" s="343"/>
      <c r="AH14" s="343"/>
      <c r="AI14" s="343"/>
      <c r="AJ14" s="343"/>
      <c r="AK14" s="343"/>
      <c r="AL14" s="343"/>
      <c r="AM14" s="343"/>
      <c r="AN14" s="343"/>
      <c r="AO14" s="343"/>
      <c r="AP14" s="343"/>
      <c r="AQ14" s="343"/>
      <c r="AR14" s="343"/>
      <c r="AS14" s="343"/>
      <c r="AT14" s="153" t="s">
        <v>143</v>
      </c>
      <c r="AU14" s="153" t="s">
        <v>143</v>
      </c>
      <c r="AV14" s="153" t="s">
        <v>143</v>
      </c>
      <c r="AW14" s="153" t="s">
        <v>143</v>
      </c>
      <c r="AX14" s="153" t="s">
        <v>143</v>
      </c>
      <c r="AY14" s="153" t="s">
        <v>143</v>
      </c>
      <c r="AZ14" s="153" t="s">
        <v>143</v>
      </c>
      <c r="BA14" s="153" t="s">
        <v>143</v>
      </c>
      <c r="BB14" s="153" t="s">
        <v>143</v>
      </c>
      <c r="BC14" s="153" t="s">
        <v>143</v>
      </c>
      <c r="BD14" s="153" t="s">
        <v>143</v>
      </c>
      <c r="BE14" s="153" t="s">
        <v>143</v>
      </c>
      <c r="BF14" s="153" t="s">
        <v>143</v>
      </c>
      <c r="BG14" s="153" t="s">
        <v>143</v>
      </c>
      <c r="BH14" s="153" t="s">
        <v>143</v>
      </c>
      <c r="BI14" s="153" t="s">
        <v>143</v>
      </c>
      <c r="BJ14" s="153" t="s">
        <v>143</v>
      </c>
      <c r="BK14" s="153" t="s">
        <v>143</v>
      </c>
    </row>
    <row r="15" spans="1:64" ht="109.5" customHeight="1" x14ac:dyDescent="0.25">
      <c r="A15" s="326"/>
      <c r="B15" s="327"/>
      <c r="C15" s="146"/>
      <c r="D15" s="147"/>
      <c r="E15" s="334"/>
      <c r="F15" s="337"/>
      <c r="G15" s="148" t="s">
        <v>63</v>
      </c>
      <c r="H15" s="149" t="s">
        <v>78</v>
      </c>
      <c r="I15" s="148">
        <v>2409039</v>
      </c>
      <c r="J15" s="149" t="s">
        <v>79</v>
      </c>
      <c r="K15" s="148" t="s">
        <v>63</v>
      </c>
      <c r="L15" s="149" t="s">
        <v>80</v>
      </c>
      <c r="M15" s="148">
        <v>240903905</v>
      </c>
      <c r="N15" s="149" t="s">
        <v>81</v>
      </c>
      <c r="O15" s="150">
        <v>1</v>
      </c>
      <c r="P15" s="339"/>
      <c r="Q15" s="341"/>
      <c r="R15" s="151">
        <f>W15/S12</f>
        <v>0.32428999183377188</v>
      </c>
      <c r="S15" s="347"/>
      <c r="T15" s="349"/>
      <c r="U15" s="351"/>
      <c r="V15" s="154" t="s">
        <v>153</v>
      </c>
      <c r="W15" s="166">
        <f>'F-PLA-47EjecucionMetasProyectos'!S20</f>
        <v>35740000</v>
      </c>
      <c r="X15" s="222" t="s">
        <v>220</v>
      </c>
      <c r="Y15" s="150">
        <v>23</v>
      </c>
      <c r="Z15" s="150" t="s">
        <v>149</v>
      </c>
      <c r="AA15" s="344"/>
      <c r="AB15" s="344"/>
      <c r="AC15" s="344"/>
      <c r="AD15" s="344"/>
      <c r="AE15" s="344"/>
      <c r="AF15" s="344"/>
      <c r="AG15" s="344"/>
      <c r="AH15" s="344"/>
      <c r="AI15" s="344"/>
      <c r="AJ15" s="344"/>
      <c r="AK15" s="344"/>
      <c r="AL15" s="344"/>
      <c r="AM15" s="344"/>
      <c r="AN15" s="344"/>
      <c r="AO15" s="344"/>
      <c r="AP15" s="344"/>
      <c r="AQ15" s="353"/>
      <c r="AR15" s="353"/>
      <c r="AS15" s="353"/>
      <c r="AT15" s="153" t="s">
        <v>143</v>
      </c>
      <c r="AU15" s="153" t="s">
        <v>143</v>
      </c>
      <c r="AV15" s="153" t="s">
        <v>143</v>
      </c>
      <c r="AW15" s="153" t="s">
        <v>143</v>
      </c>
      <c r="AX15" s="153" t="s">
        <v>143</v>
      </c>
      <c r="AY15" s="153" t="s">
        <v>143</v>
      </c>
      <c r="AZ15" s="153" t="s">
        <v>143</v>
      </c>
      <c r="BA15" s="153" t="s">
        <v>143</v>
      </c>
      <c r="BB15" s="153" t="s">
        <v>143</v>
      </c>
      <c r="BC15" s="153" t="s">
        <v>143</v>
      </c>
      <c r="BD15" s="153" t="s">
        <v>143</v>
      </c>
      <c r="BE15" s="153" t="s">
        <v>143</v>
      </c>
      <c r="BF15" s="153" t="s">
        <v>143</v>
      </c>
      <c r="BG15" s="153" t="s">
        <v>143</v>
      </c>
      <c r="BH15" s="153" t="s">
        <v>143</v>
      </c>
      <c r="BI15" s="153" t="s">
        <v>143</v>
      </c>
      <c r="BJ15" s="153" t="s">
        <v>143</v>
      </c>
      <c r="BK15" s="153" t="s">
        <v>143</v>
      </c>
    </row>
    <row r="16" spans="1:64" s="13" customFormat="1" ht="25.5" customHeight="1" x14ac:dyDescent="0.25">
      <c r="A16" s="328"/>
      <c r="B16" s="329"/>
      <c r="C16" s="155"/>
      <c r="D16" s="156"/>
      <c r="E16" s="157" t="s">
        <v>143</v>
      </c>
      <c r="F16" s="157" t="s">
        <v>143</v>
      </c>
      <c r="G16" s="157" t="s">
        <v>143</v>
      </c>
      <c r="H16" s="157" t="s">
        <v>143</v>
      </c>
      <c r="I16" s="157"/>
      <c r="J16" s="157"/>
      <c r="K16" s="157" t="s">
        <v>143</v>
      </c>
      <c r="L16" s="157" t="s">
        <v>143</v>
      </c>
      <c r="M16" s="157"/>
      <c r="N16" s="157"/>
      <c r="O16" s="157" t="s">
        <v>143</v>
      </c>
      <c r="P16" s="157" t="s">
        <v>143</v>
      </c>
      <c r="Q16" s="157" t="s">
        <v>143</v>
      </c>
      <c r="R16" s="157" t="s">
        <v>143</v>
      </c>
      <c r="S16" s="158">
        <f>SUM(S12:S15)</f>
        <v>110210000</v>
      </c>
      <c r="T16" s="157" t="s">
        <v>143</v>
      </c>
      <c r="U16" s="157" t="s">
        <v>143</v>
      </c>
      <c r="V16" s="157" t="s">
        <v>143</v>
      </c>
      <c r="W16" s="159">
        <f>SUM(W12:W15)</f>
        <v>110210000</v>
      </c>
      <c r="X16" s="157" t="s">
        <v>143</v>
      </c>
      <c r="Y16" s="157" t="s">
        <v>143</v>
      </c>
      <c r="Z16" s="157" t="s">
        <v>143</v>
      </c>
      <c r="AA16" s="157" t="s">
        <v>143</v>
      </c>
      <c r="AB16" s="157" t="s">
        <v>143</v>
      </c>
      <c r="AC16" s="157" t="s">
        <v>143</v>
      </c>
      <c r="AD16" s="157" t="s">
        <v>143</v>
      </c>
      <c r="AE16" s="157" t="s">
        <v>143</v>
      </c>
      <c r="AF16" s="157" t="s">
        <v>143</v>
      </c>
      <c r="AG16" s="157" t="s">
        <v>143</v>
      </c>
      <c r="AH16" s="157" t="s">
        <v>143</v>
      </c>
      <c r="AI16" s="157" t="s">
        <v>143</v>
      </c>
      <c r="AJ16" s="157" t="s">
        <v>143</v>
      </c>
      <c r="AK16" s="157" t="s">
        <v>143</v>
      </c>
      <c r="AL16" s="157" t="s">
        <v>143</v>
      </c>
      <c r="AM16" s="157" t="s">
        <v>143</v>
      </c>
      <c r="AN16" s="157" t="s">
        <v>143</v>
      </c>
      <c r="AO16" s="157" t="s">
        <v>143</v>
      </c>
      <c r="AP16" s="157" t="s">
        <v>143</v>
      </c>
      <c r="AQ16" s="157" t="s">
        <v>143</v>
      </c>
      <c r="AR16" s="157" t="s">
        <v>143</v>
      </c>
      <c r="AS16" s="160" t="s">
        <v>143</v>
      </c>
      <c r="AT16" s="153" t="s">
        <v>143</v>
      </c>
      <c r="AU16" s="153" t="s">
        <v>143</v>
      </c>
      <c r="AV16" s="153" t="s">
        <v>143</v>
      </c>
      <c r="AW16" s="153" t="s">
        <v>143</v>
      </c>
      <c r="AX16" s="153" t="s">
        <v>143</v>
      </c>
      <c r="AY16" s="153" t="s">
        <v>143</v>
      </c>
      <c r="AZ16" s="153" t="s">
        <v>143</v>
      </c>
      <c r="BA16" s="153" t="s">
        <v>143</v>
      </c>
      <c r="BB16" s="153" t="s">
        <v>143</v>
      </c>
      <c r="BC16" s="153" t="s">
        <v>143</v>
      </c>
      <c r="BD16" s="153" t="s">
        <v>143</v>
      </c>
      <c r="BE16" s="153" t="s">
        <v>143</v>
      </c>
      <c r="BF16" s="153" t="s">
        <v>143</v>
      </c>
      <c r="BG16" s="153" t="s">
        <v>143</v>
      </c>
      <c r="BH16" s="153" t="s">
        <v>143</v>
      </c>
      <c r="BI16" s="153" t="s">
        <v>143</v>
      </c>
      <c r="BJ16" s="153" t="s">
        <v>143</v>
      </c>
      <c r="BK16" s="153" t="s">
        <v>143</v>
      </c>
    </row>
  </sheetData>
  <mergeCells count="48">
    <mergeCell ref="AP12:AP15"/>
    <mergeCell ref="AQ12:AQ15"/>
    <mergeCell ref="AR12:AR15"/>
    <mergeCell ref="AS12:AS15"/>
    <mergeCell ref="AJ12:AJ15"/>
    <mergeCell ref="AK12:AK15"/>
    <mergeCell ref="AL12:AL15"/>
    <mergeCell ref="AM12:AM15"/>
    <mergeCell ref="AN12:AN15"/>
    <mergeCell ref="AO12:AO15"/>
    <mergeCell ref="AI12:AI15"/>
    <mergeCell ref="S12:S15"/>
    <mergeCell ref="T12:T15"/>
    <mergeCell ref="U12:U15"/>
    <mergeCell ref="AA12:AA15"/>
    <mergeCell ref="AB12:AB15"/>
    <mergeCell ref="AC12:AC15"/>
    <mergeCell ref="AD12:AD15"/>
    <mergeCell ref="AE12:AE15"/>
    <mergeCell ref="AF12:AF15"/>
    <mergeCell ref="AG12:AG15"/>
    <mergeCell ref="AH12:AH15"/>
    <mergeCell ref="P12:P15"/>
    <mergeCell ref="Q12:Q15"/>
    <mergeCell ref="X7:Z7"/>
    <mergeCell ref="AA7:AB7"/>
    <mergeCell ref="AC7:AE7"/>
    <mergeCell ref="B9:F9"/>
    <mergeCell ref="A11:B16"/>
    <mergeCell ref="F11:K11"/>
    <mergeCell ref="E12:E15"/>
    <mergeCell ref="F12:F15"/>
    <mergeCell ref="A1:AQ4"/>
    <mergeCell ref="A5:O6"/>
    <mergeCell ref="P5:AS5"/>
    <mergeCell ref="AC6:AQ6"/>
    <mergeCell ref="A7:B7"/>
    <mergeCell ref="C7:D7"/>
    <mergeCell ref="E7:F7"/>
    <mergeCell ref="G7:J7"/>
    <mergeCell ref="K7:N7"/>
    <mergeCell ref="O7:W7"/>
    <mergeCell ref="AQ7:AQ8"/>
    <mergeCell ref="AR7:AR8"/>
    <mergeCell ref="AS7:AS8"/>
    <mergeCell ref="AF7:AK7"/>
    <mergeCell ref="AM7:AO7"/>
    <mergeCell ref="AP7:AP8"/>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N19"/>
  <sheetViews>
    <sheetView showGridLines="0" topLeftCell="O10" zoomScale="70" zoomScaleNormal="70" workbookViewId="0">
      <selection activeCell="AA22" sqref="AA22"/>
    </sheetView>
  </sheetViews>
  <sheetFormatPr baseColWidth="10" defaultColWidth="9.140625" defaultRowHeight="14.25" x14ac:dyDescent="0.25"/>
  <cols>
    <col min="1" max="1" width="13.28515625" style="145" customWidth="1"/>
    <col min="2" max="4" width="15.140625" style="145" customWidth="1"/>
    <col min="5" max="5" width="12" style="145" customWidth="1"/>
    <col min="6" max="6" width="11.85546875" style="145" customWidth="1"/>
    <col min="7" max="7" width="15.5703125" style="145" customWidth="1"/>
    <col min="8" max="8" width="37" style="145" customWidth="1"/>
    <col min="9" max="9" width="20.140625" style="145" customWidth="1"/>
    <col min="10" max="10" width="37" style="145" customWidth="1"/>
    <col min="11" max="11" width="14.85546875" style="145" customWidth="1"/>
    <col min="12" max="14" width="26" style="145" customWidth="1"/>
    <col min="15" max="15" width="18.7109375" style="145" customWidth="1"/>
    <col min="16" max="16" width="15.7109375" style="145" customWidth="1"/>
    <col min="17" max="17" width="24.5703125" style="145" customWidth="1"/>
    <col min="18" max="18" width="28.140625" style="145" customWidth="1"/>
    <col min="19" max="19" width="16.5703125" style="145" customWidth="1"/>
    <col min="20" max="20" width="23.7109375" style="145" customWidth="1"/>
    <col min="21" max="21" width="22.140625" style="145" customWidth="1"/>
    <col min="22" max="22" width="26.140625" style="145" customWidth="1"/>
    <col min="23" max="23" width="22.85546875" style="145" customWidth="1"/>
    <col min="24" max="27" width="21.28515625" style="145" customWidth="1"/>
    <col min="28" max="28" width="12.28515625" style="145" customWidth="1"/>
    <col min="29" max="29" width="21.140625" style="145" customWidth="1"/>
    <col min="30" max="30" width="9.140625" style="145" bestFit="1" customWidth="1"/>
    <col min="31" max="31" width="9.140625" style="145" customWidth="1"/>
    <col min="32" max="32" width="9.140625" style="145" bestFit="1" customWidth="1"/>
    <col min="33" max="33" width="9.140625" style="145" customWidth="1"/>
    <col min="34" max="35" width="10.7109375" style="145" customWidth="1"/>
    <col min="36" max="36" width="9.140625" style="145" bestFit="1" customWidth="1"/>
    <col min="37" max="37" width="9.140625" style="145" customWidth="1"/>
    <col min="38" max="38" width="9.140625" style="145" bestFit="1" customWidth="1"/>
    <col min="39" max="39" width="9.140625" style="145" customWidth="1"/>
    <col min="40" max="40" width="9.140625" style="145" bestFit="1" customWidth="1"/>
    <col min="41" max="41" width="9.140625" style="145" customWidth="1"/>
    <col min="42" max="42" width="9.140625" style="145" bestFit="1" customWidth="1"/>
    <col min="43" max="43" width="9.140625" style="145" customWidth="1"/>
    <col min="44" max="44" width="9.140625" style="145" bestFit="1" customWidth="1"/>
    <col min="45" max="45" width="9.140625" style="145" customWidth="1"/>
    <col min="46" max="46" width="9.140625" style="145" bestFit="1" customWidth="1"/>
    <col min="47" max="47" width="9.140625" style="145" customWidth="1"/>
    <col min="48" max="48" width="9.140625" style="145" bestFit="1" customWidth="1"/>
    <col min="49" max="49" width="9.140625" style="145" customWidth="1"/>
    <col min="50" max="50" width="9.140625" style="145" bestFit="1" customWidth="1"/>
    <col min="51" max="51" width="9.140625" style="145" customWidth="1"/>
    <col min="52" max="52" width="9.140625" style="145" bestFit="1" customWidth="1"/>
    <col min="53" max="53" width="9.140625" style="145" customWidth="1"/>
    <col min="54" max="54" width="9.140625" style="145" bestFit="1" customWidth="1"/>
    <col min="55" max="55" width="9.140625" style="145" customWidth="1"/>
    <col min="56" max="56" width="9.140625" style="145" bestFit="1" customWidth="1"/>
    <col min="57" max="57" width="9.140625" style="145" customWidth="1"/>
    <col min="58" max="58" width="9.140625" style="145" bestFit="1" customWidth="1"/>
    <col min="59" max="61" width="8.7109375" style="145" customWidth="1"/>
    <col min="62" max="62" width="14.7109375" style="145" customWidth="1"/>
    <col min="63" max="63" width="20.140625" style="145" customWidth="1"/>
    <col min="64" max="64" width="21.85546875" style="145" customWidth="1"/>
    <col min="65" max="65" width="14.5703125" style="145" customWidth="1"/>
    <col min="66" max="67" width="12.7109375" style="145" customWidth="1"/>
    <col min="68" max="68" width="19.7109375" style="145" customWidth="1"/>
    <col min="69" max="70" width="20.5703125" style="145" customWidth="1"/>
    <col min="71" max="72" width="18.140625" style="145" customWidth="1"/>
    <col min="73" max="73" width="32.28515625" style="145" customWidth="1"/>
    <col min="74" max="16384" width="9.140625" style="145"/>
  </cols>
  <sheetData>
    <row r="1" spans="1:92" s="13" customFormat="1" ht="18.75" customHeight="1" x14ac:dyDescent="0.25">
      <c r="A1" s="303" t="s">
        <v>226</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83"/>
      <c r="BT1" s="105" t="s">
        <v>84</v>
      </c>
      <c r="BU1" s="105" t="s">
        <v>173</v>
      </c>
      <c r="BV1" s="106"/>
      <c r="BW1" s="106"/>
      <c r="BX1" s="106"/>
      <c r="BY1" s="106"/>
      <c r="BZ1" s="106"/>
      <c r="CA1" s="106"/>
      <c r="CB1" s="106"/>
      <c r="CC1" s="106"/>
      <c r="CD1" s="106"/>
      <c r="CE1" s="106"/>
      <c r="CF1" s="106"/>
      <c r="CG1" s="106"/>
      <c r="CH1" s="106"/>
      <c r="CI1" s="106"/>
      <c r="CJ1" s="106"/>
      <c r="CK1" s="106"/>
      <c r="CL1" s="106"/>
      <c r="CM1" s="106"/>
      <c r="CN1" s="106"/>
    </row>
    <row r="2" spans="1:92" s="13" customFormat="1" ht="15" customHeight="1" x14ac:dyDescent="0.25">
      <c r="A2" s="303"/>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83"/>
      <c r="BT2" s="105" t="s">
        <v>86</v>
      </c>
      <c r="BU2" s="174">
        <v>8</v>
      </c>
      <c r="BV2" s="106"/>
      <c r="BW2" s="106"/>
      <c r="BX2" s="106"/>
      <c r="BY2" s="106"/>
      <c r="BZ2" s="106"/>
      <c r="CA2" s="106"/>
      <c r="CB2" s="106"/>
      <c r="CC2" s="106"/>
      <c r="CD2" s="106"/>
      <c r="CE2" s="106"/>
      <c r="CF2" s="106"/>
      <c r="CG2" s="106"/>
      <c r="CH2" s="106"/>
      <c r="CI2" s="106"/>
      <c r="CJ2" s="106"/>
      <c r="CK2" s="106"/>
      <c r="CL2" s="106"/>
      <c r="CM2" s="106"/>
      <c r="CN2" s="106"/>
    </row>
    <row r="3" spans="1:92" s="13" customFormat="1" ht="17.25" customHeight="1" x14ac:dyDescent="0.25">
      <c r="A3" s="303"/>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83"/>
      <c r="BT3" s="105" t="s">
        <v>88</v>
      </c>
      <c r="BU3" s="175">
        <v>44266</v>
      </c>
      <c r="BV3" s="106"/>
      <c r="BW3" s="106"/>
      <c r="BX3" s="106"/>
      <c r="BY3" s="106"/>
      <c r="BZ3" s="106"/>
      <c r="CA3" s="106"/>
      <c r="CB3" s="106"/>
      <c r="CC3" s="106"/>
      <c r="CD3" s="106"/>
      <c r="CE3" s="106"/>
      <c r="CF3" s="106"/>
      <c r="CG3" s="106"/>
      <c r="CH3" s="106"/>
      <c r="CI3" s="106"/>
      <c r="CJ3" s="106"/>
      <c r="CK3" s="106"/>
      <c r="CL3" s="106"/>
      <c r="CM3" s="106"/>
      <c r="CN3" s="106"/>
    </row>
    <row r="4" spans="1:92" s="13" customFormat="1" ht="19.5" customHeight="1" x14ac:dyDescent="0.25">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5"/>
      <c r="BT4" s="105" t="s">
        <v>90</v>
      </c>
      <c r="BU4" s="108" t="s">
        <v>91</v>
      </c>
      <c r="BV4" s="106"/>
      <c r="BW4" s="106"/>
      <c r="BX4" s="106"/>
      <c r="BY4" s="106"/>
      <c r="BZ4" s="106"/>
      <c r="CA4" s="106"/>
      <c r="CB4" s="106"/>
      <c r="CC4" s="106"/>
      <c r="CD4" s="106"/>
      <c r="CE4" s="106"/>
      <c r="CF4" s="106"/>
      <c r="CG4" s="106"/>
      <c r="CH4" s="106"/>
      <c r="CI4" s="106"/>
      <c r="CJ4" s="106"/>
      <c r="CK4" s="106"/>
      <c r="CL4" s="106"/>
      <c r="CM4" s="106"/>
      <c r="CN4" s="106"/>
    </row>
    <row r="5" spans="1:92" s="13" customFormat="1" ht="20.25" customHeight="1" x14ac:dyDescent="0.25">
      <c r="A5" s="308" t="s">
        <v>92</v>
      </c>
      <c r="B5" s="309"/>
      <c r="C5" s="309"/>
      <c r="D5" s="309"/>
      <c r="E5" s="309"/>
      <c r="F5" s="309"/>
      <c r="G5" s="309"/>
      <c r="H5" s="309"/>
      <c r="I5" s="309"/>
      <c r="J5" s="309"/>
      <c r="K5" s="309"/>
      <c r="L5" s="309"/>
      <c r="M5" s="309"/>
      <c r="N5" s="309"/>
      <c r="O5" s="310"/>
      <c r="P5" s="161"/>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3"/>
      <c r="BV5" s="106"/>
      <c r="BW5" s="106"/>
      <c r="BX5" s="106"/>
      <c r="BY5" s="106"/>
      <c r="BZ5" s="106"/>
      <c r="CA5" s="106"/>
      <c r="CB5" s="106"/>
      <c r="CC5" s="106"/>
      <c r="CD5" s="106"/>
      <c r="CE5" s="106"/>
      <c r="CF5" s="106"/>
      <c r="CG5" s="106"/>
      <c r="CH5" s="106"/>
      <c r="CI5" s="106"/>
      <c r="CJ5" s="106"/>
      <c r="CK5" s="106"/>
      <c r="CL5" s="106"/>
      <c r="CM5" s="106"/>
      <c r="CN5" s="106"/>
    </row>
    <row r="6" spans="1:92" s="13" customFormat="1" ht="16.5" customHeight="1" x14ac:dyDescent="0.25">
      <c r="A6" s="311"/>
      <c r="B6" s="306"/>
      <c r="C6" s="306"/>
      <c r="D6" s="306"/>
      <c r="E6" s="306"/>
      <c r="F6" s="306"/>
      <c r="G6" s="306"/>
      <c r="H6" s="306"/>
      <c r="I6" s="306"/>
      <c r="J6" s="306"/>
      <c r="K6" s="306"/>
      <c r="L6" s="306"/>
      <c r="M6" s="306"/>
      <c r="N6" s="306"/>
      <c r="O6" s="307"/>
      <c r="P6" s="109"/>
      <c r="Q6" s="109"/>
      <c r="R6" s="109"/>
      <c r="S6" s="109"/>
      <c r="T6" s="109"/>
      <c r="U6" s="109"/>
      <c r="V6" s="109"/>
      <c r="W6" s="109"/>
      <c r="X6" s="109"/>
      <c r="Y6" s="109"/>
      <c r="Z6" s="109"/>
      <c r="AA6" s="109"/>
      <c r="AB6" s="109"/>
      <c r="AC6" s="109"/>
      <c r="AD6" s="109"/>
      <c r="AE6" s="109"/>
      <c r="AF6" s="109"/>
      <c r="AG6" s="109"/>
      <c r="AH6" s="314" t="s">
        <v>93</v>
      </c>
      <c r="AI6" s="315"/>
      <c r="AJ6" s="315"/>
      <c r="AK6" s="315"/>
      <c r="AL6" s="315"/>
      <c r="AM6" s="315"/>
      <c r="AN6" s="315"/>
      <c r="AO6" s="315"/>
      <c r="AP6" s="315"/>
      <c r="AQ6" s="315"/>
      <c r="AR6" s="315"/>
      <c r="AS6" s="315"/>
      <c r="AT6" s="315"/>
      <c r="AU6" s="315"/>
      <c r="AV6" s="315"/>
      <c r="AW6" s="315"/>
      <c r="AX6" s="315"/>
      <c r="AY6" s="315"/>
      <c r="AZ6" s="315"/>
      <c r="BA6" s="315"/>
      <c r="BB6" s="315"/>
      <c r="BC6" s="315"/>
      <c r="BD6" s="315"/>
      <c r="BE6" s="315"/>
      <c r="BF6" s="315"/>
      <c r="BG6" s="315"/>
      <c r="BH6" s="315"/>
      <c r="BI6" s="315"/>
      <c r="BJ6" s="315"/>
      <c r="BK6" s="315"/>
      <c r="BL6" s="315"/>
      <c r="BM6" s="315"/>
      <c r="BN6" s="315"/>
      <c r="BO6" s="315"/>
      <c r="BP6" s="315"/>
      <c r="BQ6" s="305"/>
      <c r="BR6" s="109"/>
      <c r="BS6" s="109"/>
      <c r="BT6" s="109"/>
      <c r="BU6" s="110"/>
      <c r="BV6" s="106"/>
      <c r="BW6" s="106"/>
      <c r="BX6" s="106"/>
      <c r="BY6" s="106"/>
      <c r="BZ6" s="106"/>
      <c r="CA6" s="106"/>
      <c r="CB6" s="106"/>
      <c r="CC6" s="106"/>
      <c r="CD6" s="106"/>
      <c r="CE6" s="106"/>
      <c r="CF6" s="106"/>
      <c r="CG6" s="106"/>
      <c r="CH6" s="106"/>
      <c r="CI6" s="106"/>
      <c r="CJ6" s="106"/>
      <c r="CK6" s="106"/>
      <c r="CL6" s="106"/>
      <c r="CM6" s="106"/>
      <c r="CN6" s="106"/>
    </row>
    <row r="7" spans="1:92" s="13" customFormat="1" ht="30.75" customHeight="1" x14ac:dyDescent="0.25">
      <c r="A7" s="316" t="s">
        <v>94</v>
      </c>
      <c r="B7" s="316"/>
      <c r="C7" s="316" t="s">
        <v>95</v>
      </c>
      <c r="D7" s="316"/>
      <c r="E7" s="316" t="s">
        <v>96</v>
      </c>
      <c r="F7" s="316"/>
      <c r="G7" s="316" t="s">
        <v>97</v>
      </c>
      <c r="H7" s="316"/>
      <c r="I7" s="316"/>
      <c r="J7" s="316"/>
      <c r="K7" s="316" t="s">
        <v>98</v>
      </c>
      <c r="L7" s="316"/>
      <c r="M7" s="316"/>
      <c r="N7" s="316"/>
      <c r="O7" s="317" t="s">
        <v>99</v>
      </c>
      <c r="P7" s="317"/>
      <c r="Q7" s="317"/>
      <c r="R7" s="317"/>
      <c r="S7" s="317"/>
      <c r="T7" s="317"/>
      <c r="U7" s="317"/>
      <c r="V7" s="317"/>
      <c r="W7" s="317"/>
      <c r="X7" s="317"/>
      <c r="Y7" s="163"/>
      <c r="Z7" s="163"/>
      <c r="AA7" s="316" t="s">
        <v>100</v>
      </c>
      <c r="AB7" s="316"/>
      <c r="AC7" s="316"/>
      <c r="AD7" s="342" t="s">
        <v>101</v>
      </c>
      <c r="AE7" s="342"/>
      <c r="AF7" s="342"/>
      <c r="AG7" s="168"/>
      <c r="AH7" s="403" t="s">
        <v>102</v>
      </c>
      <c r="AI7" s="404"/>
      <c r="AJ7" s="404"/>
      <c r="AK7" s="404"/>
      <c r="AL7" s="404"/>
      <c r="AM7" s="405"/>
      <c r="AN7" s="372" t="s">
        <v>103</v>
      </c>
      <c r="AO7" s="373"/>
      <c r="AP7" s="373"/>
      <c r="AQ7" s="373"/>
      <c r="AR7" s="373"/>
      <c r="AS7" s="373"/>
      <c r="AT7" s="373"/>
      <c r="AU7" s="373"/>
      <c r="AV7" s="373"/>
      <c r="AW7" s="373"/>
      <c r="AX7" s="373"/>
      <c r="AY7" s="373"/>
      <c r="AZ7" s="373"/>
      <c r="BA7" s="374"/>
      <c r="BB7" s="406" t="s">
        <v>104</v>
      </c>
      <c r="BC7" s="407"/>
      <c r="BD7" s="407"/>
      <c r="BE7" s="407"/>
      <c r="BF7" s="407"/>
      <c r="BG7" s="408"/>
      <c r="BH7" s="356" t="s">
        <v>105</v>
      </c>
      <c r="BI7" s="357"/>
      <c r="BJ7" s="392" t="s">
        <v>164</v>
      </c>
      <c r="BK7" s="393"/>
      <c r="BL7" s="393"/>
      <c r="BM7" s="393"/>
      <c r="BN7" s="393"/>
      <c r="BO7" s="393"/>
      <c r="BP7" s="394"/>
      <c r="BQ7" s="377" t="s">
        <v>171</v>
      </c>
      <c r="BR7" s="378"/>
      <c r="BS7" s="381" t="s">
        <v>172</v>
      </c>
      <c r="BT7" s="378"/>
      <c r="BU7" s="354" t="s">
        <v>106</v>
      </c>
      <c r="BV7" s="106"/>
      <c r="BW7" s="106"/>
      <c r="BX7" s="106"/>
      <c r="BY7" s="106"/>
      <c r="BZ7" s="106"/>
      <c r="CA7" s="106"/>
      <c r="CB7" s="106"/>
      <c r="CC7" s="106"/>
      <c r="CD7" s="106"/>
      <c r="CE7" s="106"/>
      <c r="CF7" s="106"/>
      <c r="CG7" s="106"/>
      <c r="CH7" s="106"/>
      <c r="CI7" s="106"/>
      <c r="CJ7" s="106"/>
      <c r="CK7" s="106"/>
      <c r="CL7" s="106"/>
      <c r="CM7" s="106"/>
      <c r="CN7" s="106"/>
    </row>
    <row r="8" spans="1:92" s="13" customFormat="1" ht="105.75" customHeight="1" x14ac:dyDescent="0.25">
      <c r="A8" s="367" t="s">
        <v>107</v>
      </c>
      <c r="B8" s="362" t="s">
        <v>108</v>
      </c>
      <c r="C8" s="367" t="s">
        <v>107</v>
      </c>
      <c r="D8" s="362" t="s">
        <v>108</v>
      </c>
      <c r="E8" s="362" t="s">
        <v>107</v>
      </c>
      <c r="F8" s="362" t="s">
        <v>108</v>
      </c>
      <c r="G8" s="362" t="s">
        <v>109</v>
      </c>
      <c r="H8" s="362" t="s">
        <v>110</v>
      </c>
      <c r="I8" s="362" t="s">
        <v>111</v>
      </c>
      <c r="J8" s="362" t="s">
        <v>112</v>
      </c>
      <c r="K8" s="362" t="s">
        <v>109</v>
      </c>
      <c r="L8" s="362" t="s">
        <v>113</v>
      </c>
      <c r="M8" s="362" t="s">
        <v>114</v>
      </c>
      <c r="N8" s="362" t="s">
        <v>115</v>
      </c>
      <c r="O8" s="362" t="s">
        <v>116</v>
      </c>
      <c r="P8" s="362"/>
      <c r="Q8" s="362" t="s">
        <v>117</v>
      </c>
      <c r="R8" s="362" t="s">
        <v>118</v>
      </c>
      <c r="S8" s="368" t="s">
        <v>119</v>
      </c>
      <c r="T8" s="369" t="s">
        <v>120</v>
      </c>
      <c r="U8" s="362" t="s">
        <v>121</v>
      </c>
      <c r="V8" s="362" t="s">
        <v>122</v>
      </c>
      <c r="W8" s="362" t="s">
        <v>123</v>
      </c>
      <c r="X8" s="369" t="s">
        <v>160</v>
      </c>
      <c r="Y8" s="369"/>
      <c r="Z8" s="369"/>
      <c r="AA8" s="362" t="s">
        <v>161</v>
      </c>
      <c r="AB8" s="367" t="s">
        <v>126</v>
      </c>
      <c r="AC8" s="362" t="s">
        <v>108</v>
      </c>
      <c r="AD8" s="375" t="s">
        <v>127</v>
      </c>
      <c r="AE8" s="376"/>
      <c r="AF8" s="390" t="s">
        <v>128</v>
      </c>
      <c r="AG8" s="391"/>
      <c r="AH8" s="375" t="s">
        <v>129</v>
      </c>
      <c r="AI8" s="376"/>
      <c r="AJ8" s="375" t="s">
        <v>130</v>
      </c>
      <c r="AK8" s="376"/>
      <c r="AL8" s="375" t="s">
        <v>131</v>
      </c>
      <c r="AM8" s="376"/>
      <c r="AN8" s="375" t="s">
        <v>132</v>
      </c>
      <c r="AO8" s="376"/>
      <c r="AP8" s="375" t="s">
        <v>133</v>
      </c>
      <c r="AQ8" s="376"/>
      <c r="AR8" s="375" t="s">
        <v>134</v>
      </c>
      <c r="AS8" s="376"/>
      <c r="AT8" s="375" t="s">
        <v>135</v>
      </c>
      <c r="AU8" s="376"/>
      <c r="AV8" s="375" t="s">
        <v>136</v>
      </c>
      <c r="AW8" s="376"/>
      <c r="AX8" s="375" t="s">
        <v>137</v>
      </c>
      <c r="AY8" s="376"/>
      <c r="AZ8" s="375" t="s">
        <v>162</v>
      </c>
      <c r="BA8" s="376"/>
      <c r="BB8" s="375" t="s">
        <v>139</v>
      </c>
      <c r="BC8" s="376"/>
      <c r="BD8" s="375" t="s">
        <v>140</v>
      </c>
      <c r="BE8" s="376"/>
      <c r="BF8" s="360" t="s">
        <v>141</v>
      </c>
      <c r="BG8" s="361"/>
      <c r="BH8" s="358"/>
      <c r="BI8" s="359"/>
      <c r="BJ8" s="395" t="s">
        <v>165</v>
      </c>
      <c r="BK8" s="397" t="s">
        <v>166</v>
      </c>
      <c r="BL8" s="395" t="s">
        <v>167</v>
      </c>
      <c r="BM8" s="399" t="s">
        <v>168</v>
      </c>
      <c r="BN8" s="401" t="s">
        <v>169</v>
      </c>
      <c r="BO8" s="402"/>
      <c r="BP8" s="395" t="s">
        <v>170</v>
      </c>
      <c r="BQ8" s="379"/>
      <c r="BR8" s="380"/>
      <c r="BS8" s="382"/>
      <c r="BT8" s="380"/>
      <c r="BU8" s="355"/>
      <c r="BV8" s="106"/>
      <c r="BW8" s="106"/>
      <c r="BX8" s="106"/>
      <c r="BY8" s="106"/>
      <c r="BZ8" s="106"/>
      <c r="CA8" s="106"/>
      <c r="CB8" s="106"/>
      <c r="CC8" s="106"/>
      <c r="CD8" s="106"/>
      <c r="CE8" s="106"/>
      <c r="CF8" s="106"/>
      <c r="CG8" s="106"/>
      <c r="CH8" s="106"/>
      <c r="CI8" s="106"/>
      <c r="CJ8" s="106"/>
      <c r="CK8" s="106"/>
      <c r="CL8" s="106"/>
      <c r="CM8" s="106"/>
      <c r="CN8" s="106"/>
    </row>
    <row r="9" spans="1:92" s="13" customFormat="1" ht="23.25" customHeight="1" x14ac:dyDescent="0.25">
      <c r="A9" s="367"/>
      <c r="B9" s="362"/>
      <c r="C9" s="367"/>
      <c r="D9" s="362"/>
      <c r="E9" s="362"/>
      <c r="F9" s="362"/>
      <c r="G9" s="362"/>
      <c r="H9" s="362"/>
      <c r="I9" s="362"/>
      <c r="J9" s="362"/>
      <c r="K9" s="362"/>
      <c r="L9" s="362"/>
      <c r="M9" s="362"/>
      <c r="N9" s="362"/>
      <c r="O9" s="164" t="s">
        <v>155</v>
      </c>
      <c r="P9" s="165" t="s">
        <v>156</v>
      </c>
      <c r="Q9" s="362"/>
      <c r="R9" s="362"/>
      <c r="S9" s="368"/>
      <c r="T9" s="369"/>
      <c r="U9" s="362"/>
      <c r="V9" s="362"/>
      <c r="W9" s="362"/>
      <c r="X9" s="164" t="s">
        <v>157</v>
      </c>
      <c r="Y9" s="165" t="s">
        <v>158</v>
      </c>
      <c r="Z9" s="165" t="s">
        <v>159</v>
      </c>
      <c r="AA9" s="362"/>
      <c r="AB9" s="367"/>
      <c r="AC9" s="362"/>
      <c r="AD9" s="113" t="s">
        <v>154</v>
      </c>
      <c r="AE9" s="113" t="s">
        <v>163</v>
      </c>
      <c r="AF9" s="113" t="s">
        <v>154</v>
      </c>
      <c r="AG9" s="113" t="s">
        <v>163</v>
      </c>
      <c r="AH9" s="113" t="s">
        <v>154</v>
      </c>
      <c r="AI9" s="113" t="s">
        <v>163</v>
      </c>
      <c r="AJ9" s="113" t="s">
        <v>154</v>
      </c>
      <c r="AK9" s="113" t="s">
        <v>163</v>
      </c>
      <c r="AL9" s="113" t="s">
        <v>154</v>
      </c>
      <c r="AM9" s="113" t="s">
        <v>163</v>
      </c>
      <c r="AN9" s="113" t="s">
        <v>154</v>
      </c>
      <c r="AO9" s="113" t="s">
        <v>163</v>
      </c>
      <c r="AP9" s="113" t="s">
        <v>154</v>
      </c>
      <c r="AQ9" s="113" t="s">
        <v>163</v>
      </c>
      <c r="AR9" s="113" t="s">
        <v>154</v>
      </c>
      <c r="AS9" s="113" t="s">
        <v>163</v>
      </c>
      <c r="AT9" s="113" t="s">
        <v>154</v>
      </c>
      <c r="AU9" s="113" t="s">
        <v>163</v>
      </c>
      <c r="AV9" s="113" t="s">
        <v>154</v>
      </c>
      <c r="AW9" s="113" t="s">
        <v>163</v>
      </c>
      <c r="AX9" s="113" t="s">
        <v>154</v>
      </c>
      <c r="AY9" s="113" t="s">
        <v>163</v>
      </c>
      <c r="AZ9" s="113" t="s">
        <v>154</v>
      </c>
      <c r="BA9" s="113" t="s">
        <v>163</v>
      </c>
      <c r="BB9" s="113" t="s">
        <v>154</v>
      </c>
      <c r="BC9" s="113" t="s">
        <v>163</v>
      </c>
      <c r="BD9" s="113" t="s">
        <v>154</v>
      </c>
      <c r="BE9" s="113" t="s">
        <v>163</v>
      </c>
      <c r="BF9" s="113" t="s">
        <v>154</v>
      </c>
      <c r="BG9" s="113" t="s">
        <v>163</v>
      </c>
      <c r="BH9" s="113" t="s">
        <v>154</v>
      </c>
      <c r="BI9" s="113" t="s">
        <v>163</v>
      </c>
      <c r="BJ9" s="396"/>
      <c r="BK9" s="398"/>
      <c r="BL9" s="396"/>
      <c r="BM9" s="400"/>
      <c r="BN9" s="169" t="s">
        <v>107</v>
      </c>
      <c r="BO9" s="170" t="s">
        <v>108</v>
      </c>
      <c r="BP9" s="396"/>
      <c r="BQ9" s="172" t="s">
        <v>154</v>
      </c>
      <c r="BR9" s="173" t="s">
        <v>163</v>
      </c>
      <c r="BS9" s="173" t="s">
        <v>154</v>
      </c>
      <c r="BT9" s="173" t="s">
        <v>163</v>
      </c>
      <c r="BU9" s="171"/>
      <c r="BV9" s="106"/>
      <c r="BW9" s="106"/>
      <c r="BX9" s="106"/>
      <c r="BY9" s="106"/>
      <c r="BZ9" s="106"/>
      <c r="CA9" s="106"/>
      <c r="CB9" s="106"/>
      <c r="CC9" s="106"/>
      <c r="CD9" s="106"/>
      <c r="CE9" s="106"/>
      <c r="CF9" s="106"/>
      <c r="CG9" s="106"/>
      <c r="CH9" s="106"/>
      <c r="CI9" s="106"/>
      <c r="CJ9" s="106"/>
      <c r="CK9" s="106"/>
      <c r="CL9" s="106"/>
      <c r="CM9" s="106"/>
      <c r="CN9" s="106"/>
    </row>
    <row r="10" spans="1:92" s="13" customFormat="1" ht="21" customHeight="1" x14ac:dyDescent="0.25">
      <c r="A10" s="118">
        <v>3</v>
      </c>
      <c r="B10" s="363" t="s">
        <v>142</v>
      </c>
      <c r="C10" s="364"/>
      <c r="D10" s="364"/>
      <c r="E10" s="364"/>
      <c r="F10" s="364"/>
      <c r="G10" s="119" t="s">
        <v>143</v>
      </c>
      <c r="H10" s="119" t="s">
        <v>143</v>
      </c>
      <c r="I10" s="119"/>
      <c r="J10" s="119"/>
      <c r="K10" s="120"/>
      <c r="L10" s="120"/>
      <c r="M10" s="120"/>
      <c r="N10" s="120"/>
      <c r="O10" s="120"/>
      <c r="P10" s="120"/>
      <c r="Q10" s="120"/>
      <c r="R10" s="120"/>
      <c r="S10" s="121"/>
      <c r="T10" s="122"/>
      <c r="U10" s="123"/>
      <c r="V10" s="120"/>
      <c r="W10" s="120"/>
      <c r="X10" s="120"/>
      <c r="Y10" s="120"/>
      <c r="Z10" s="120"/>
      <c r="AA10" s="120"/>
      <c r="AB10" s="120"/>
      <c r="AC10" s="120"/>
      <c r="AD10" s="123"/>
      <c r="AE10" s="123"/>
      <c r="AF10" s="124"/>
      <c r="AG10" s="124"/>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5"/>
      <c r="BV10" s="106"/>
      <c r="BW10" s="106"/>
      <c r="BX10" s="106"/>
      <c r="BY10" s="106"/>
      <c r="BZ10" s="106"/>
      <c r="CA10" s="106"/>
      <c r="CB10" s="106"/>
      <c r="CC10" s="106"/>
      <c r="CD10" s="106"/>
      <c r="CE10" s="106"/>
      <c r="CF10" s="106"/>
      <c r="CG10" s="106"/>
      <c r="CH10" s="106"/>
      <c r="CI10" s="106"/>
      <c r="CJ10" s="106"/>
      <c r="CK10" s="106"/>
      <c r="CL10" s="106"/>
    </row>
    <row r="11" spans="1:92" s="138" customFormat="1" ht="21" customHeight="1" x14ac:dyDescent="0.25">
      <c r="A11" s="126"/>
      <c r="B11" s="127"/>
      <c r="C11" s="128">
        <v>24</v>
      </c>
      <c r="D11" s="129" t="s">
        <v>144</v>
      </c>
      <c r="E11" s="130"/>
      <c r="F11" s="131"/>
      <c r="G11" s="131"/>
      <c r="H11" s="131"/>
      <c r="I11" s="131"/>
      <c r="J11" s="131"/>
      <c r="K11" s="132"/>
      <c r="L11" s="132"/>
      <c r="M11" s="132"/>
      <c r="N11" s="132"/>
      <c r="O11" s="132"/>
      <c r="P11" s="132"/>
      <c r="Q11" s="132"/>
      <c r="R11" s="132"/>
      <c r="S11" s="133"/>
      <c r="T11" s="134"/>
      <c r="U11" s="135"/>
      <c r="V11" s="132"/>
      <c r="W11" s="132"/>
      <c r="X11" s="132"/>
      <c r="Y11" s="132"/>
      <c r="Z11" s="132"/>
      <c r="AA11" s="132"/>
      <c r="AB11" s="132"/>
      <c r="AC11" s="132"/>
      <c r="AD11" s="135"/>
      <c r="AE11" s="135"/>
      <c r="AF11" s="136"/>
      <c r="AG11" s="136"/>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7"/>
    </row>
    <row r="12" spans="1:92" ht="21.75" customHeight="1" x14ac:dyDescent="0.25">
      <c r="A12" s="326" t="s">
        <v>143</v>
      </c>
      <c r="B12" s="327"/>
      <c r="C12" s="139"/>
      <c r="D12" s="140"/>
      <c r="E12" s="141">
        <v>2409</v>
      </c>
      <c r="F12" s="330" t="s">
        <v>145</v>
      </c>
      <c r="G12" s="331"/>
      <c r="H12" s="331"/>
      <c r="I12" s="331"/>
      <c r="J12" s="331"/>
      <c r="K12" s="331"/>
      <c r="L12" s="142" t="s">
        <v>143</v>
      </c>
      <c r="M12" s="142"/>
      <c r="N12" s="142"/>
      <c r="O12" s="142" t="s">
        <v>143</v>
      </c>
      <c r="P12" s="162"/>
      <c r="Q12" s="142" t="s">
        <v>143</v>
      </c>
      <c r="R12" s="142" t="s">
        <v>143</v>
      </c>
      <c r="S12" s="142" t="s">
        <v>143</v>
      </c>
      <c r="T12" s="142" t="s">
        <v>143</v>
      </c>
      <c r="U12" s="142" t="s">
        <v>143</v>
      </c>
      <c r="V12" s="142" t="s">
        <v>143</v>
      </c>
      <c r="W12" s="142" t="s">
        <v>143</v>
      </c>
      <c r="X12" s="142" t="s">
        <v>143</v>
      </c>
      <c r="Y12" s="162"/>
      <c r="Z12" s="162"/>
      <c r="AA12" s="142" t="s">
        <v>143</v>
      </c>
      <c r="AB12" s="162" t="s">
        <v>143</v>
      </c>
      <c r="AC12" s="142" t="s">
        <v>143</v>
      </c>
      <c r="AD12" s="142" t="s">
        <v>143</v>
      </c>
      <c r="AE12" s="142"/>
      <c r="AF12" s="142" t="s">
        <v>143</v>
      </c>
      <c r="AG12" s="142"/>
      <c r="AH12" s="142" t="s">
        <v>143</v>
      </c>
      <c r="AI12" s="142"/>
      <c r="AJ12" s="142" t="s">
        <v>143</v>
      </c>
      <c r="AK12" s="142"/>
      <c r="AL12" s="142" t="s">
        <v>143</v>
      </c>
      <c r="AM12" s="142"/>
      <c r="AN12" s="142" t="s">
        <v>143</v>
      </c>
      <c r="AO12" s="142"/>
      <c r="AP12" s="142" t="s">
        <v>143</v>
      </c>
      <c r="AQ12" s="142"/>
      <c r="AR12" s="142" t="s">
        <v>143</v>
      </c>
      <c r="AS12" s="142"/>
      <c r="AT12" s="142" t="s">
        <v>143</v>
      </c>
      <c r="AU12" s="142"/>
      <c r="AV12" s="142" t="s">
        <v>143</v>
      </c>
      <c r="AW12" s="142"/>
      <c r="AX12" s="142" t="s">
        <v>143</v>
      </c>
      <c r="AY12" s="142"/>
      <c r="AZ12" s="142" t="s">
        <v>143</v>
      </c>
      <c r="BA12" s="142"/>
      <c r="BB12" s="142" t="s">
        <v>143</v>
      </c>
      <c r="BC12" s="142"/>
      <c r="BD12" s="142" t="s">
        <v>143</v>
      </c>
      <c r="BE12" s="142"/>
      <c r="BF12" s="142" t="s">
        <v>143</v>
      </c>
      <c r="BG12" s="142"/>
      <c r="BH12" s="142" t="s">
        <v>143</v>
      </c>
      <c r="BI12" s="142"/>
      <c r="BJ12" s="142"/>
      <c r="BK12" s="142"/>
      <c r="BL12" s="142"/>
      <c r="BM12" s="142"/>
      <c r="BN12" s="142"/>
      <c r="BO12" s="142"/>
      <c r="BP12" s="142"/>
      <c r="BQ12" s="142" t="s">
        <v>143</v>
      </c>
      <c r="BR12" s="142"/>
      <c r="BS12" s="142" t="s">
        <v>143</v>
      </c>
      <c r="BT12" s="142"/>
      <c r="BU12" s="143" t="s">
        <v>143</v>
      </c>
      <c r="BV12" s="144" t="s">
        <v>143</v>
      </c>
      <c r="BW12" s="144" t="s">
        <v>143</v>
      </c>
      <c r="BX12" s="144" t="s">
        <v>143</v>
      </c>
      <c r="BY12" s="144" t="s">
        <v>143</v>
      </c>
      <c r="BZ12" s="144" t="s">
        <v>143</v>
      </c>
      <c r="CA12" s="144" t="s">
        <v>143</v>
      </c>
      <c r="CB12" s="144" t="s">
        <v>143</v>
      </c>
      <c r="CC12" s="144" t="s">
        <v>143</v>
      </c>
      <c r="CD12" s="144" t="s">
        <v>143</v>
      </c>
      <c r="CE12" s="144" t="s">
        <v>143</v>
      </c>
      <c r="CF12" s="144" t="s">
        <v>143</v>
      </c>
      <c r="CG12" s="144" t="s">
        <v>143</v>
      </c>
      <c r="CH12" s="144" t="s">
        <v>143</v>
      </c>
      <c r="CI12" s="144" t="s">
        <v>143</v>
      </c>
      <c r="CJ12" s="144" t="s">
        <v>143</v>
      </c>
      <c r="CK12" s="144" t="s">
        <v>143</v>
      </c>
      <c r="CL12" s="144" t="s">
        <v>143</v>
      </c>
      <c r="CM12" s="144" t="s">
        <v>143</v>
      </c>
    </row>
    <row r="13" spans="1:92" ht="86.25" customHeight="1" x14ac:dyDescent="0.25">
      <c r="A13" s="326"/>
      <c r="B13" s="327"/>
      <c r="C13" s="146"/>
      <c r="D13" s="147"/>
      <c r="E13" s="332" t="s">
        <v>143</v>
      </c>
      <c r="F13" s="335" t="s">
        <v>143</v>
      </c>
      <c r="G13" s="148" t="s">
        <v>63</v>
      </c>
      <c r="H13" s="149" t="s">
        <v>67</v>
      </c>
      <c r="I13" s="148">
        <v>2409009</v>
      </c>
      <c r="J13" s="149" t="s">
        <v>68</v>
      </c>
      <c r="K13" s="148" t="s">
        <v>63</v>
      </c>
      <c r="L13" s="149" t="s">
        <v>69</v>
      </c>
      <c r="M13" s="148">
        <v>240900900</v>
      </c>
      <c r="N13" s="149" t="s">
        <v>70</v>
      </c>
      <c r="O13" s="150">
        <v>1</v>
      </c>
      <c r="P13" s="3">
        <f>'F-PLA-47EjecucionMetasProyectos'!N17</f>
        <v>0.8</v>
      </c>
      <c r="Q13" s="365" t="s">
        <v>65</v>
      </c>
      <c r="R13" s="340" t="s">
        <v>66</v>
      </c>
      <c r="S13" s="151">
        <f>X13/T13</f>
        <v>0.25852463478813176</v>
      </c>
      <c r="T13" s="345">
        <f>SUM(X13:X16)</f>
        <v>110210000</v>
      </c>
      <c r="U13" s="348" t="s">
        <v>146</v>
      </c>
      <c r="V13" s="350" t="s">
        <v>147</v>
      </c>
      <c r="W13" s="152" t="s">
        <v>148</v>
      </c>
      <c r="X13" s="166">
        <f>'F-PLA-47EjecucionMetasProyectos'!S17</f>
        <v>28492000</v>
      </c>
      <c r="Y13" s="4">
        <f>'F-PLA-47EjecucionMetasProyectos'!T17</f>
        <v>27798000</v>
      </c>
      <c r="Z13" s="4">
        <f>'F-PLA-47EjecucionMetasProyectos'!U17</f>
        <v>27798000</v>
      </c>
      <c r="AA13" s="217" t="s">
        <v>217</v>
      </c>
      <c r="AB13" s="222">
        <v>23</v>
      </c>
      <c r="AC13" s="150" t="s">
        <v>149</v>
      </c>
      <c r="AD13" s="370">
        <v>57163</v>
      </c>
      <c r="AE13" s="370">
        <f>AD13*AE17</f>
        <v>57163</v>
      </c>
      <c r="AF13" s="370">
        <v>57815</v>
      </c>
      <c r="AG13" s="370">
        <f>AF13*AE17</f>
        <v>57815</v>
      </c>
      <c r="AH13" s="370">
        <v>27805</v>
      </c>
      <c r="AI13" s="370">
        <f>AH13*AE17</f>
        <v>27805</v>
      </c>
      <c r="AJ13" s="370">
        <v>8790</v>
      </c>
      <c r="AK13" s="370">
        <f>AJ13*AE17</f>
        <v>8790</v>
      </c>
      <c r="AL13" s="370">
        <v>60583</v>
      </c>
      <c r="AM13" s="370">
        <f>AL13*AE17</f>
        <v>60583</v>
      </c>
      <c r="AN13" s="370">
        <v>17800</v>
      </c>
      <c r="AO13" s="370">
        <f>AN13*AE17</f>
        <v>17800</v>
      </c>
      <c r="AP13" s="370">
        <v>283</v>
      </c>
      <c r="AQ13" s="370">
        <f>AP13*AE17</f>
        <v>283</v>
      </c>
      <c r="AR13" s="370">
        <v>1495</v>
      </c>
      <c r="AS13" s="370">
        <f>AR13*AE17</f>
        <v>1495</v>
      </c>
      <c r="AT13" s="370">
        <v>8</v>
      </c>
      <c r="AU13" s="370">
        <f>AT13*AE17</f>
        <v>8</v>
      </c>
      <c r="AV13" s="370">
        <v>0</v>
      </c>
      <c r="AW13" s="370">
        <v>0</v>
      </c>
      <c r="AX13" s="370">
        <v>0</v>
      </c>
      <c r="AY13" s="370">
        <v>0</v>
      </c>
      <c r="AZ13" s="370">
        <v>0</v>
      </c>
      <c r="BA13" s="370">
        <v>0</v>
      </c>
      <c r="BB13" s="370">
        <v>44350</v>
      </c>
      <c r="BC13" s="370">
        <f>BB13*AE17</f>
        <v>44350</v>
      </c>
      <c r="BD13" s="370">
        <v>6251</v>
      </c>
      <c r="BE13" s="370">
        <f>BD13*AE17</f>
        <v>6251</v>
      </c>
      <c r="BF13" s="370">
        <v>75687</v>
      </c>
      <c r="BG13" s="370">
        <f>BF13*AE17</f>
        <v>75687</v>
      </c>
      <c r="BH13" s="370">
        <f>SUM(AH13:BF16)</f>
        <v>410417</v>
      </c>
      <c r="BI13" s="370">
        <f>BH13*AE17</f>
        <v>410417</v>
      </c>
      <c r="BJ13" s="343">
        <v>16</v>
      </c>
      <c r="BK13" s="386">
        <f>SUM(Y13:Y16)</f>
        <v>107716000</v>
      </c>
      <c r="BL13" s="386">
        <f>SUM(Z13:Z16)</f>
        <v>107716000</v>
      </c>
      <c r="BM13" s="387">
        <f>BL13/BK13</f>
        <v>1</v>
      </c>
      <c r="BN13" s="343">
        <v>23</v>
      </c>
      <c r="BO13" s="343" t="s">
        <v>149</v>
      </c>
      <c r="BP13" s="343" t="s">
        <v>211</v>
      </c>
      <c r="BQ13" s="352">
        <v>44198</v>
      </c>
      <c r="BR13" s="352">
        <v>44198</v>
      </c>
      <c r="BS13" s="352">
        <v>44561</v>
      </c>
      <c r="BT13" s="352">
        <v>44561</v>
      </c>
      <c r="BU13" s="343" t="s">
        <v>214</v>
      </c>
      <c r="BV13" s="153" t="s">
        <v>143</v>
      </c>
      <c r="BW13" s="153" t="s">
        <v>143</v>
      </c>
      <c r="BX13" s="153" t="s">
        <v>143</v>
      </c>
      <c r="BY13" s="153" t="s">
        <v>143</v>
      </c>
      <c r="BZ13" s="153" t="s">
        <v>143</v>
      </c>
      <c r="CA13" s="153" t="s">
        <v>143</v>
      </c>
      <c r="CB13" s="153" t="s">
        <v>143</v>
      </c>
      <c r="CC13" s="153" t="s">
        <v>143</v>
      </c>
      <c r="CD13" s="153" t="s">
        <v>143</v>
      </c>
      <c r="CE13" s="153" t="s">
        <v>143</v>
      </c>
      <c r="CF13" s="153" t="s">
        <v>143</v>
      </c>
      <c r="CG13" s="153" t="s">
        <v>143</v>
      </c>
      <c r="CH13" s="153" t="s">
        <v>143</v>
      </c>
      <c r="CI13" s="153" t="s">
        <v>143</v>
      </c>
      <c r="CJ13" s="153" t="s">
        <v>143</v>
      </c>
      <c r="CK13" s="153" t="s">
        <v>143</v>
      </c>
      <c r="CL13" s="153" t="s">
        <v>143</v>
      </c>
      <c r="CM13" s="153" t="s">
        <v>143</v>
      </c>
    </row>
    <row r="14" spans="1:92" ht="92.25" customHeight="1" x14ac:dyDescent="0.25">
      <c r="A14" s="326"/>
      <c r="B14" s="327"/>
      <c r="C14" s="146"/>
      <c r="D14" s="147"/>
      <c r="E14" s="333"/>
      <c r="F14" s="336"/>
      <c r="G14" s="148" t="s">
        <v>63</v>
      </c>
      <c r="H14" s="149" t="s">
        <v>71</v>
      </c>
      <c r="I14" s="148">
        <v>2409022</v>
      </c>
      <c r="J14" s="149" t="s">
        <v>72</v>
      </c>
      <c r="K14" s="148" t="s">
        <v>63</v>
      </c>
      <c r="L14" s="149" t="s">
        <v>73</v>
      </c>
      <c r="M14" s="148">
        <v>240902202</v>
      </c>
      <c r="N14" s="149" t="s">
        <v>83</v>
      </c>
      <c r="O14" s="150">
        <v>1</v>
      </c>
      <c r="P14" s="3">
        <f>'F-PLA-47EjecucionMetasProyectos'!N18</f>
        <v>0.9</v>
      </c>
      <c r="Q14" s="365"/>
      <c r="R14" s="340"/>
      <c r="S14" s="151">
        <f>X14/T13</f>
        <v>0.12614100353869884</v>
      </c>
      <c r="T14" s="346"/>
      <c r="U14" s="348"/>
      <c r="V14" s="350"/>
      <c r="W14" s="154" t="s">
        <v>150</v>
      </c>
      <c r="X14" s="166">
        <f>'F-PLA-47EjecucionMetasProyectos'!S18</f>
        <v>13902000</v>
      </c>
      <c r="Y14" s="4">
        <f>'F-PLA-47EjecucionMetasProyectos'!T18</f>
        <v>13902000</v>
      </c>
      <c r="Z14" s="4">
        <f>'F-PLA-47EjecucionMetasProyectos'!U18</f>
        <v>13902000</v>
      </c>
      <c r="AA14" s="217" t="s">
        <v>219</v>
      </c>
      <c r="AB14" s="222">
        <v>23</v>
      </c>
      <c r="AC14" s="150" t="s">
        <v>149</v>
      </c>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43"/>
      <c r="BK14" s="343"/>
      <c r="BL14" s="343"/>
      <c r="BM14" s="388"/>
      <c r="BN14" s="343"/>
      <c r="BO14" s="343"/>
      <c r="BP14" s="343"/>
      <c r="BQ14" s="343"/>
      <c r="BR14" s="343"/>
      <c r="BS14" s="343"/>
      <c r="BT14" s="343"/>
      <c r="BU14" s="343"/>
      <c r="BV14" s="153" t="s">
        <v>143</v>
      </c>
      <c r="BW14" s="153" t="s">
        <v>143</v>
      </c>
      <c r="BX14" s="153" t="s">
        <v>143</v>
      </c>
      <c r="BY14" s="153" t="s">
        <v>143</v>
      </c>
      <c r="BZ14" s="153" t="s">
        <v>143</v>
      </c>
      <c r="CA14" s="153" t="s">
        <v>143</v>
      </c>
      <c r="CB14" s="153" t="s">
        <v>143</v>
      </c>
      <c r="CC14" s="153" t="s">
        <v>143</v>
      </c>
      <c r="CD14" s="153" t="s">
        <v>143</v>
      </c>
      <c r="CE14" s="153" t="s">
        <v>143</v>
      </c>
      <c r="CF14" s="153" t="s">
        <v>143</v>
      </c>
      <c r="CG14" s="153" t="s">
        <v>143</v>
      </c>
      <c r="CH14" s="153" t="s">
        <v>143</v>
      </c>
      <c r="CI14" s="153" t="s">
        <v>143</v>
      </c>
      <c r="CJ14" s="153" t="s">
        <v>143</v>
      </c>
      <c r="CK14" s="153" t="s">
        <v>143</v>
      </c>
      <c r="CL14" s="153" t="s">
        <v>143</v>
      </c>
      <c r="CM14" s="153" t="s">
        <v>143</v>
      </c>
    </row>
    <row r="15" spans="1:92" ht="113.25" customHeight="1" x14ac:dyDescent="0.25">
      <c r="A15" s="326"/>
      <c r="B15" s="327"/>
      <c r="C15" s="146"/>
      <c r="D15" s="147"/>
      <c r="E15" s="333"/>
      <c r="F15" s="336"/>
      <c r="G15" s="148" t="s">
        <v>63</v>
      </c>
      <c r="H15" s="149" t="s">
        <v>151</v>
      </c>
      <c r="I15" s="148">
        <v>2409014</v>
      </c>
      <c r="J15" s="149" t="s">
        <v>75</v>
      </c>
      <c r="K15" s="148" t="s">
        <v>63</v>
      </c>
      <c r="L15" s="149" t="s">
        <v>76</v>
      </c>
      <c r="M15" s="148">
        <v>240901400</v>
      </c>
      <c r="N15" s="149" t="s">
        <v>77</v>
      </c>
      <c r="O15" s="150">
        <v>1</v>
      </c>
      <c r="P15" s="3">
        <f>'F-PLA-47EjecucionMetasProyectos'!N19</f>
        <v>0.9</v>
      </c>
      <c r="Q15" s="365"/>
      <c r="R15" s="340"/>
      <c r="S15" s="151">
        <f>X15/T13</f>
        <v>0.29104436983939752</v>
      </c>
      <c r="T15" s="346"/>
      <c r="U15" s="348"/>
      <c r="V15" s="350"/>
      <c r="W15" s="154" t="s">
        <v>152</v>
      </c>
      <c r="X15" s="166">
        <f>'F-PLA-47EjecucionMetasProyectos'!S19</f>
        <v>32076000</v>
      </c>
      <c r="Y15" s="4">
        <f>'F-PLA-47EjecucionMetasProyectos'!T19</f>
        <v>30495000</v>
      </c>
      <c r="Z15" s="4">
        <f>'F-PLA-47EjecucionMetasProyectos'!U19</f>
        <v>30495000</v>
      </c>
      <c r="AA15" s="217" t="s">
        <v>218</v>
      </c>
      <c r="AB15" s="222">
        <v>23</v>
      </c>
      <c r="AC15" s="150" t="s">
        <v>149</v>
      </c>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43"/>
      <c r="BK15" s="343"/>
      <c r="BL15" s="343"/>
      <c r="BM15" s="388"/>
      <c r="BN15" s="343"/>
      <c r="BO15" s="343"/>
      <c r="BP15" s="343"/>
      <c r="BQ15" s="343"/>
      <c r="BR15" s="343"/>
      <c r="BS15" s="343"/>
      <c r="BT15" s="343"/>
      <c r="BU15" s="343"/>
      <c r="BV15" s="153" t="s">
        <v>143</v>
      </c>
      <c r="BW15" s="153" t="s">
        <v>143</v>
      </c>
      <c r="BX15" s="153" t="s">
        <v>143</v>
      </c>
      <c r="BY15" s="153" t="s">
        <v>143</v>
      </c>
      <c r="BZ15" s="153" t="s">
        <v>143</v>
      </c>
      <c r="CA15" s="153" t="s">
        <v>143</v>
      </c>
      <c r="CB15" s="153" t="s">
        <v>143</v>
      </c>
      <c r="CC15" s="153" t="s">
        <v>143</v>
      </c>
      <c r="CD15" s="153" t="s">
        <v>143</v>
      </c>
      <c r="CE15" s="153" t="s">
        <v>143</v>
      </c>
      <c r="CF15" s="153" t="s">
        <v>143</v>
      </c>
      <c r="CG15" s="153" t="s">
        <v>143</v>
      </c>
      <c r="CH15" s="153" t="s">
        <v>143</v>
      </c>
      <c r="CI15" s="153" t="s">
        <v>143</v>
      </c>
      <c r="CJ15" s="153" t="s">
        <v>143</v>
      </c>
      <c r="CK15" s="153" t="s">
        <v>143</v>
      </c>
      <c r="CL15" s="153" t="s">
        <v>143</v>
      </c>
      <c r="CM15" s="153" t="s">
        <v>143</v>
      </c>
    </row>
    <row r="16" spans="1:92" ht="109.5" customHeight="1" x14ac:dyDescent="0.25">
      <c r="A16" s="326"/>
      <c r="B16" s="327"/>
      <c r="C16" s="146"/>
      <c r="D16" s="147"/>
      <c r="E16" s="334"/>
      <c r="F16" s="337"/>
      <c r="G16" s="148" t="s">
        <v>63</v>
      </c>
      <c r="H16" s="149" t="s">
        <v>78</v>
      </c>
      <c r="I16" s="148">
        <v>2409039</v>
      </c>
      <c r="J16" s="149" t="s">
        <v>79</v>
      </c>
      <c r="K16" s="148" t="s">
        <v>63</v>
      </c>
      <c r="L16" s="149" t="s">
        <v>80</v>
      </c>
      <c r="M16" s="148">
        <v>240903905</v>
      </c>
      <c r="N16" s="149" t="s">
        <v>81</v>
      </c>
      <c r="O16" s="150">
        <v>1</v>
      </c>
      <c r="P16" s="3">
        <f>'F-PLA-47EjecucionMetasProyectos'!N20</f>
        <v>0.9</v>
      </c>
      <c r="Q16" s="366"/>
      <c r="R16" s="341"/>
      <c r="S16" s="151">
        <f>X16/T13</f>
        <v>0.32428999183377188</v>
      </c>
      <c r="T16" s="347"/>
      <c r="U16" s="349"/>
      <c r="V16" s="351"/>
      <c r="W16" s="154" t="s">
        <v>153</v>
      </c>
      <c r="X16" s="166">
        <f>'F-PLA-47EjecucionMetasProyectos'!S20</f>
        <v>35740000</v>
      </c>
      <c r="Y16" s="4">
        <f>'F-PLA-47EjecucionMetasProyectos'!T20</f>
        <v>35521000</v>
      </c>
      <c r="Z16" s="4">
        <f>'F-PLA-47EjecucionMetasProyectos'!U20</f>
        <v>35521000</v>
      </c>
      <c r="AA16" s="217" t="s">
        <v>220</v>
      </c>
      <c r="AB16" s="222">
        <v>23</v>
      </c>
      <c r="AC16" s="150" t="s">
        <v>149</v>
      </c>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44"/>
      <c r="BK16" s="344"/>
      <c r="BL16" s="344"/>
      <c r="BM16" s="389"/>
      <c r="BN16" s="344"/>
      <c r="BO16" s="344"/>
      <c r="BP16" s="344"/>
      <c r="BQ16" s="353"/>
      <c r="BR16" s="353"/>
      <c r="BS16" s="353"/>
      <c r="BT16" s="353"/>
      <c r="BU16" s="353"/>
      <c r="BV16" s="153" t="s">
        <v>143</v>
      </c>
      <c r="BW16" s="153" t="s">
        <v>143</v>
      </c>
      <c r="BX16" s="153" t="s">
        <v>143</v>
      </c>
      <c r="BY16" s="153" t="s">
        <v>143</v>
      </c>
      <c r="BZ16" s="153" t="s">
        <v>143</v>
      </c>
      <c r="CA16" s="153" t="s">
        <v>143</v>
      </c>
      <c r="CB16" s="153" t="s">
        <v>143</v>
      </c>
      <c r="CC16" s="153" t="s">
        <v>143</v>
      </c>
      <c r="CD16" s="153" t="s">
        <v>143</v>
      </c>
      <c r="CE16" s="153" t="s">
        <v>143</v>
      </c>
      <c r="CF16" s="153" t="s">
        <v>143</v>
      </c>
      <c r="CG16" s="153" t="s">
        <v>143</v>
      </c>
      <c r="CH16" s="153" t="s">
        <v>143</v>
      </c>
      <c r="CI16" s="153" t="s">
        <v>143</v>
      </c>
      <c r="CJ16" s="153" t="s">
        <v>143</v>
      </c>
      <c r="CK16" s="153" t="s">
        <v>143</v>
      </c>
      <c r="CL16" s="153" t="s">
        <v>143</v>
      </c>
      <c r="CM16" s="153" t="s">
        <v>143</v>
      </c>
    </row>
    <row r="17" spans="1:91" s="13" customFormat="1" ht="25.5" customHeight="1" x14ac:dyDescent="0.25">
      <c r="A17" s="328"/>
      <c r="B17" s="329"/>
      <c r="C17" s="155"/>
      <c r="D17" s="156"/>
      <c r="E17" s="157" t="s">
        <v>143</v>
      </c>
      <c r="F17" s="157" t="s">
        <v>143</v>
      </c>
      <c r="G17" s="157" t="s">
        <v>143</v>
      </c>
      <c r="H17" s="157" t="s">
        <v>143</v>
      </c>
      <c r="I17" s="157"/>
      <c r="J17" s="157"/>
      <c r="K17" s="157" t="s">
        <v>143</v>
      </c>
      <c r="L17" s="157" t="s">
        <v>143</v>
      </c>
      <c r="M17" s="157"/>
      <c r="N17" s="157"/>
      <c r="O17" s="157" t="s">
        <v>143</v>
      </c>
      <c r="P17" s="157"/>
      <c r="Q17" s="157" t="s">
        <v>143</v>
      </c>
      <c r="R17" s="157" t="s">
        <v>143</v>
      </c>
      <c r="S17" s="157" t="s">
        <v>143</v>
      </c>
      <c r="T17" s="158">
        <f>SUM(T13:T16)</f>
        <v>110210000</v>
      </c>
      <c r="U17" s="157" t="s">
        <v>143</v>
      </c>
      <c r="V17" s="157" t="s">
        <v>143</v>
      </c>
      <c r="W17" s="157" t="s">
        <v>143</v>
      </c>
      <c r="X17" s="167">
        <f>SUM(X13:X16)</f>
        <v>110210000</v>
      </c>
      <c r="Y17" s="167">
        <f t="shared" ref="Y17:Z17" si="0">SUM(Y13:Y16)</f>
        <v>107716000</v>
      </c>
      <c r="Z17" s="167">
        <f t="shared" si="0"/>
        <v>107716000</v>
      </c>
      <c r="AA17" s="157" t="s">
        <v>143</v>
      </c>
      <c r="AB17" s="157" t="s">
        <v>143</v>
      </c>
      <c r="AC17" s="157" t="s">
        <v>143</v>
      </c>
      <c r="AD17" s="157" t="s">
        <v>143</v>
      </c>
      <c r="AE17" s="211">
        <f>BM17</f>
        <v>1</v>
      </c>
      <c r="AF17" s="157" t="s">
        <v>143</v>
      </c>
      <c r="AG17" s="157"/>
      <c r="AH17" s="157" t="s">
        <v>143</v>
      </c>
      <c r="AI17" s="157"/>
      <c r="AJ17" s="157" t="s">
        <v>143</v>
      </c>
      <c r="AK17" s="157"/>
      <c r="AL17" s="157" t="s">
        <v>143</v>
      </c>
      <c r="AM17" s="157"/>
      <c r="AN17" s="157" t="s">
        <v>143</v>
      </c>
      <c r="AO17" s="157"/>
      <c r="AP17" s="157" t="s">
        <v>143</v>
      </c>
      <c r="AQ17" s="157"/>
      <c r="AR17" s="157" t="s">
        <v>143</v>
      </c>
      <c r="AS17" s="157"/>
      <c r="AT17" s="157" t="s">
        <v>143</v>
      </c>
      <c r="AU17" s="157"/>
      <c r="AV17" s="157" t="s">
        <v>143</v>
      </c>
      <c r="AW17" s="157"/>
      <c r="AX17" s="157" t="s">
        <v>143</v>
      </c>
      <c r="AY17" s="157"/>
      <c r="AZ17" s="157" t="s">
        <v>143</v>
      </c>
      <c r="BA17" s="157"/>
      <c r="BB17" s="157" t="s">
        <v>143</v>
      </c>
      <c r="BC17" s="157"/>
      <c r="BD17" s="157" t="s">
        <v>143</v>
      </c>
      <c r="BE17" s="157"/>
      <c r="BF17" s="157" t="s">
        <v>143</v>
      </c>
      <c r="BG17" s="157"/>
      <c r="BH17" s="157" t="s">
        <v>143</v>
      </c>
      <c r="BI17" s="157"/>
      <c r="BJ17" s="157"/>
      <c r="BK17" s="176">
        <f>SUM(BK13:BK16)</f>
        <v>107716000</v>
      </c>
      <c r="BL17" s="176">
        <f>SUM(BL13:BL16)</f>
        <v>107716000</v>
      </c>
      <c r="BM17" s="177">
        <f>BL17/BK17</f>
        <v>1</v>
      </c>
      <c r="BN17" s="157"/>
      <c r="BO17" s="157"/>
      <c r="BP17" s="157"/>
      <c r="BQ17" s="157" t="s">
        <v>143</v>
      </c>
      <c r="BR17" s="157"/>
      <c r="BS17" s="157" t="s">
        <v>143</v>
      </c>
      <c r="BT17" s="157"/>
      <c r="BU17" s="160" t="s">
        <v>143</v>
      </c>
      <c r="BV17" s="153" t="s">
        <v>143</v>
      </c>
      <c r="BW17" s="153" t="s">
        <v>143</v>
      </c>
      <c r="BX17" s="153" t="s">
        <v>143</v>
      </c>
      <c r="BY17" s="153" t="s">
        <v>143</v>
      </c>
      <c r="BZ17" s="153" t="s">
        <v>143</v>
      </c>
      <c r="CA17" s="153" t="s">
        <v>143</v>
      </c>
      <c r="CB17" s="153" t="s">
        <v>143</v>
      </c>
      <c r="CC17" s="153" t="s">
        <v>143</v>
      </c>
      <c r="CD17" s="153" t="s">
        <v>143</v>
      </c>
      <c r="CE17" s="153" t="s">
        <v>143</v>
      </c>
      <c r="CF17" s="153" t="s">
        <v>143</v>
      </c>
      <c r="CG17" s="153" t="s">
        <v>143</v>
      </c>
      <c r="CH17" s="153" t="s">
        <v>143</v>
      </c>
      <c r="CI17" s="153" t="s">
        <v>143</v>
      </c>
      <c r="CJ17" s="153" t="s">
        <v>143</v>
      </c>
      <c r="CK17" s="153" t="s">
        <v>143</v>
      </c>
      <c r="CL17" s="153" t="s">
        <v>143</v>
      </c>
      <c r="CM17" s="153" t="s">
        <v>143</v>
      </c>
    </row>
    <row r="19" spans="1:91" x14ac:dyDescent="0.25">
      <c r="X19" s="223"/>
    </row>
  </sheetData>
  <mergeCells count="121">
    <mergeCell ref="BN13:BN16"/>
    <mergeCell ref="BO13:BO16"/>
    <mergeCell ref="BP13:BP16"/>
    <mergeCell ref="AU13:AU16"/>
    <mergeCell ref="AW13:AW16"/>
    <mergeCell ref="AY13:AY16"/>
    <mergeCell ref="BA13:BA16"/>
    <mergeCell ref="BC13:BC16"/>
    <mergeCell ref="BE13:BE16"/>
    <mergeCell ref="BH13:BH16"/>
    <mergeCell ref="A1:BS4"/>
    <mergeCell ref="BK13:BK16"/>
    <mergeCell ref="BM13:BM16"/>
    <mergeCell ref="BL13:BL16"/>
    <mergeCell ref="AE13:AE16"/>
    <mergeCell ref="AG13:AG16"/>
    <mergeCell ref="AI13:AI16"/>
    <mergeCell ref="AK13:AK16"/>
    <mergeCell ref="AF8:AG8"/>
    <mergeCell ref="AD8:AE8"/>
    <mergeCell ref="BJ7:BP7"/>
    <mergeCell ref="BJ8:BJ9"/>
    <mergeCell ref="BK8:BK9"/>
    <mergeCell ref="BL8:BL9"/>
    <mergeCell ref="BM8:BM9"/>
    <mergeCell ref="BN8:BO8"/>
    <mergeCell ref="BP8:BP9"/>
    <mergeCell ref="AH7:AM7"/>
    <mergeCell ref="BB7:BG7"/>
    <mergeCell ref="AT8:AU8"/>
    <mergeCell ref="AR8:AS8"/>
    <mergeCell ref="AP8:AQ8"/>
    <mergeCell ref="BR13:BR16"/>
    <mergeCell ref="BG13:BG16"/>
    <mergeCell ref="BQ13:BQ16"/>
    <mergeCell ref="BS13:BS16"/>
    <mergeCell ref="U13:U16"/>
    <mergeCell ref="V13:V16"/>
    <mergeCell ref="AD13:AD16"/>
    <mergeCell ref="AF13:AF16"/>
    <mergeCell ref="AH13:AH16"/>
    <mergeCell ref="AN7:BA7"/>
    <mergeCell ref="U8:U9"/>
    <mergeCell ref="V8:V9"/>
    <mergeCell ref="AN8:AO8"/>
    <mergeCell ref="AL8:AM8"/>
    <mergeCell ref="AJ8:AK8"/>
    <mergeCell ref="AH8:AI8"/>
    <mergeCell ref="BD8:BE8"/>
    <mergeCell ref="BB8:BC8"/>
    <mergeCell ref="AZ8:BA8"/>
    <mergeCell ref="AX8:AY8"/>
    <mergeCell ref="AV8:AW8"/>
    <mergeCell ref="BQ7:BR8"/>
    <mergeCell ref="BS7:BT8"/>
    <mergeCell ref="BT13:BT16"/>
    <mergeCell ref="BI13:BI16"/>
    <mergeCell ref="BJ13:BJ16"/>
    <mergeCell ref="BU13:BU16"/>
    <mergeCell ref="O8:P8"/>
    <mergeCell ref="N8:N9"/>
    <mergeCell ref="Q8:Q9"/>
    <mergeCell ref="W8:W9"/>
    <mergeCell ref="X8:Z8"/>
    <mergeCell ref="AA8:AA9"/>
    <mergeCell ref="AV13:AV16"/>
    <mergeCell ref="AX13:AX16"/>
    <mergeCell ref="AZ13:AZ16"/>
    <mergeCell ref="BB13:BB16"/>
    <mergeCell ref="BD13:BD16"/>
    <mergeCell ref="BF13:BF16"/>
    <mergeCell ref="AJ13:AJ16"/>
    <mergeCell ref="AL13:AL16"/>
    <mergeCell ref="AN13:AN16"/>
    <mergeCell ref="AP13:AP16"/>
    <mergeCell ref="AR13:AR16"/>
    <mergeCell ref="AT13:AT16"/>
    <mergeCell ref="AM13:AM16"/>
    <mergeCell ref="AO13:AO16"/>
    <mergeCell ref="AQ13:AQ16"/>
    <mergeCell ref="AS13:AS16"/>
    <mergeCell ref="T13:T16"/>
    <mergeCell ref="B10:F10"/>
    <mergeCell ref="A12:B17"/>
    <mergeCell ref="F12:K12"/>
    <mergeCell ref="E13:E16"/>
    <mergeCell ref="F13:F16"/>
    <mergeCell ref="Q13:Q16"/>
    <mergeCell ref="R13:R16"/>
    <mergeCell ref="AA7:AC7"/>
    <mergeCell ref="AD7:AF7"/>
    <mergeCell ref="AB8:AB9"/>
    <mergeCell ref="AC8:AC9"/>
    <mergeCell ref="A8:A9"/>
    <mergeCell ref="B8:B9"/>
    <mergeCell ref="C8:C9"/>
    <mergeCell ref="D8:D9"/>
    <mergeCell ref="E8:E9"/>
    <mergeCell ref="F8:F9"/>
    <mergeCell ref="M8:M9"/>
    <mergeCell ref="R8:R9"/>
    <mergeCell ref="S8:S9"/>
    <mergeCell ref="T8:T9"/>
    <mergeCell ref="G8:G9"/>
    <mergeCell ref="H8:H9"/>
    <mergeCell ref="I8:I9"/>
    <mergeCell ref="A5:O6"/>
    <mergeCell ref="Q5:BU5"/>
    <mergeCell ref="AH6:BQ6"/>
    <mergeCell ref="A7:B7"/>
    <mergeCell ref="C7:D7"/>
    <mergeCell ref="E7:F7"/>
    <mergeCell ref="G7:J7"/>
    <mergeCell ref="K7:N7"/>
    <mergeCell ref="O7:X7"/>
    <mergeCell ref="BU7:BU8"/>
    <mergeCell ref="BH7:BI8"/>
    <mergeCell ref="BF8:BG8"/>
    <mergeCell ref="J8:J9"/>
    <mergeCell ref="K8:K9"/>
    <mergeCell ref="L8:L9"/>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7"/>
  <sheetViews>
    <sheetView showGridLines="0" zoomScale="80" zoomScaleNormal="80" workbookViewId="0">
      <selection activeCell="O12" sqref="N12:O12"/>
    </sheetView>
  </sheetViews>
  <sheetFormatPr baseColWidth="10" defaultRowHeight="15" x14ac:dyDescent="0.25"/>
  <cols>
    <col min="1" max="1" width="20.28515625" customWidth="1"/>
    <col min="2" max="2" width="37.42578125" customWidth="1"/>
    <col min="3" max="3" width="34.28515625" customWidth="1"/>
    <col min="5" max="5" width="14.85546875" customWidth="1"/>
    <col min="12" max="12" width="18.42578125" customWidth="1"/>
    <col min="14" max="14" width="14" customWidth="1"/>
    <col min="16" max="16" width="16.7109375" customWidth="1"/>
  </cols>
  <sheetData>
    <row r="1" spans="1:16" s="178" customFormat="1" ht="15" customHeight="1" x14ac:dyDescent="0.2">
      <c r="A1" s="414"/>
      <c r="B1" s="415"/>
      <c r="C1" s="420" t="s">
        <v>0</v>
      </c>
      <c r="D1" s="421"/>
      <c r="E1" s="421"/>
      <c r="F1" s="421"/>
      <c r="G1" s="421"/>
      <c r="H1" s="421"/>
      <c r="I1" s="421"/>
      <c r="J1" s="421"/>
      <c r="K1" s="421"/>
      <c r="L1" s="421"/>
      <c r="M1" s="421"/>
      <c r="N1" s="422"/>
      <c r="O1" s="426" t="s">
        <v>176</v>
      </c>
      <c r="P1" s="427"/>
    </row>
    <row r="2" spans="1:16" s="178" customFormat="1" ht="15" customHeight="1" x14ac:dyDescent="0.2">
      <c r="A2" s="416"/>
      <c r="B2" s="417"/>
      <c r="C2" s="423"/>
      <c r="D2" s="424"/>
      <c r="E2" s="424"/>
      <c r="F2" s="424"/>
      <c r="G2" s="424"/>
      <c r="H2" s="424"/>
      <c r="I2" s="424"/>
      <c r="J2" s="424"/>
      <c r="K2" s="424"/>
      <c r="L2" s="424"/>
      <c r="M2" s="424"/>
      <c r="N2" s="425"/>
      <c r="O2" s="428"/>
      <c r="P2" s="429"/>
    </row>
    <row r="3" spans="1:16" s="178" customFormat="1" ht="15" customHeight="1" x14ac:dyDescent="0.2">
      <c r="A3" s="416"/>
      <c r="B3" s="417"/>
      <c r="C3" s="243" t="s">
        <v>177</v>
      </c>
      <c r="D3" s="243"/>
      <c r="E3" s="243"/>
      <c r="F3" s="243"/>
      <c r="G3" s="243"/>
      <c r="H3" s="243"/>
      <c r="I3" s="243"/>
      <c r="J3" s="243"/>
      <c r="K3" s="243"/>
      <c r="L3" s="243"/>
      <c r="M3" s="243"/>
      <c r="N3" s="243"/>
      <c r="O3" s="430" t="s">
        <v>178</v>
      </c>
      <c r="P3" s="431"/>
    </row>
    <row r="4" spans="1:16" s="178" customFormat="1" ht="15" customHeight="1" x14ac:dyDescent="0.2">
      <c r="A4" s="416"/>
      <c r="B4" s="417"/>
      <c r="C4" s="243"/>
      <c r="D4" s="243"/>
      <c r="E4" s="243"/>
      <c r="F4" s="243"/>
      <c r="G4" s="243"/>
      <c r="H4" s="243"/>
      <c r="I4" s="243"/>
      <c r="J4" s="243"/>
      <c r="K4" s="243"/>
      <c r="L4" s="243"/>
      <c r="M4" s="243"/>
      <c r="N4" s="243"/>
      <c r="O4" s="432" t="s">
        <v>179</v>
      </c>
      <c r="P4" s="433"/>
    </row>
    <row r="5" spans="1:16" s="178" customFormat="1" ht="15" customHeight="1" x14ac:dyDescent="0.2">
      <c r="A5" s="416"/>
      <c r="B5" s="417"/>
      <c r="C5" s="243"/>
      <c r="D5" s="243"/>
      <c r="E5" s="243"/>
      <c r="F5" s="243"/>
      <c r="G5" s="243"/>
      <c r="H5" s="243"/>
      <c r="I5" s="243"/>
      <c r="J5" s="243"/>
      <c r="K5" s="243"/>
      <c r="L5" s="243"/>
      <c r="M5" s="243"/>
      <c r="N5" s="243"/>
      <c r="O5" s="434" t="s">
        <v>3</v>
      </c>
      <c r="P5" s="435"/>
    </row>
    <row r="6" spans="1:16" s="178" customFormat="1" ht="15" customHeight="1" x14ac:dyDescent="0.2">
      <c r="A6" s="416"/>
      <c r="B6" s="417"/>
      <c r="C6" s="243"/>
      <c r="D6" s="243"/>
      <c r="E6" s="243"/>
      <c r="F6" s="243"/>
      <c r="G6" s="243"/>
      <c r="H6" s="243"/>
      <c r="I6" s="243"/>
      <c r="J6" s="243"/>
      <c r="K6" s="243"/>
      <c r="L6" s="243"/>
      <c r="M6" s="243"/>
      <c r="N6" s="243"/>
      <c r="O6" s="436"/>
      <c r="P6" s="437"/>
    </row>
    <row r="7" spans="1:16" s="178" customFormat="1" ht="15" customHeight="1" x14ac:dyDescent="0.2">
      <c r="A7" s="416"/>
      <c r="B7" s="417"/>
      <c r="C7" s="438" t="s">
        <v>196</v>
      </c>
      <c r="D7" s="439"/>
      <c r="E7" s="439"/>
      <c r="F7" s="439"/>
      <c r="G7" s="439"/>
      <c r="H7" s="439"/>
      <c r="I7" s="439"/>
      <c r="J7" s="439"/>
      <c r="K7" s="439"/>
      <c r="L7" s="439"/>
      <c r="M7" s="439"/>
      <c r="N7" s="439"/>
      <c r="O7" s="439"/>
      <c r="P7" s="440"/>
    </row>
    <row r="8" spans="1:16" x14ac:dyDescent="0.25">
      <c r="A8" s="416"/>
      <c r="B8" s="417"/>
      <c r="C8" s="441" t="s">
        <v>228</v>
      </c>
      <c r="D8" s="442"/>
      <c r="E8" s="442"/>
      <c r="F8" s="442"/>
      <c r="G8" s="442"/>
      <c r="H8" s="442"/>
      <c r="I8" s="442"/>
      <c r="J8" s="442"/>
      <c r="K8" s="442"/>
      <c r="L8" s="442"/>
      <c r="M8" s="442"/>
      <c r="N8" s="442"/>
      <c r="O8" s="442"/>
      <c r="P8" s="443"/>
    </row>
    <row r="9" spans="1:16" x14ac:dyDescent="0.25">
      <c r="A9" s="418"/>
      <c r="B9" s="419"/>
      <c r="C9" s="179"/>
      <c r="D9" s="180"/>
      <c r="E9" s="180"/>
      <c r="F9" s="180"/>
      <c r="G9" s="180"/>
      <c r="H9" s="180"/>
      <c r="I9" s="180"/>
      <c r="J9" s="180"/>
      <c r="K9" s="180"/>
      <c r="L9" s="180"/>
      <c r="M9" s="180"/>
      <c r="N9" s="180"/>
      <c r="O9" s="180"/>
      <c r="P9" s="181"/>
    </row>
    <row r="10" spans="1:16" ht="24.75" customHeight="1" x14ac:dyDescent="0.25">
      <c r="A10" s="409" t="s">
        <v>180</v>
      </c>
      <c r="B10" s="409"/>
      <c r="C10" s="410" t="s">
        <v>181</v>
      </c>
      <c r="D10" s="412" t="s">
        <v>182</v>
      </c>
      <c r="E10" s="412"/>
      <c r="F10" s="412"/>
      <c r="G10" s="412"/>
      <c r="H10" s="412"/>
      <c r="I10" s="412"/>
      <c r="J10" s="412"/>
      <c r="K10" s="412"/>
      <c r="L10" s="412"/>
      <c r="M10" s="412"/>
      <c r="N10" s="412"/>
      <c r="O10" s="413"/>
      <c r="P10" s="412" t="s">
        <v>26</v>
      </c>
    </row>
    <row r="11" spans="1:16" ht="24.75" customHeight="1" x14ac:dyDescent="0.25">
      <c r="A11" s="182" t="s">
        <v>126</v>
      </c>
      <c r="B11" s="182" t="s">
        <v>183</v>
      </c>
      <c r="C11" s="411"/>
      <c r="D11" s="182" t="s">
        <v>184</v>
      </c>
      <c r="E11" s="182" t="s">
        <v>185</v>
      </c>
      <c r="F11" s="182" t="s">
        <v>186</v>
      </c>
      <c r="G11" s="182" t="s">
        <v>187</v>
      </c>
      <c r="H11" s="182" t="s">
        <v>188</v>
      </c>
      <c r="I11" s="182" t="s">
        <v>189</v>
      </c>
      <c r="J11" s="182" t="s">
        <v>190</v>
      </c>
      <c r="K11" s="182" t="s">
        <v>191</v>
      </c>
      <c r="L11" s="182" t="s">
        <v>192</v>
      </c>
      <c r="M11" s="182" t="s">
        <v>193</v>
      </c>
      <c r="N11" s="182" t="s">
        <v>194</v>
      </c>
      <c r="O11" s="183" t="s">
        <v>195</v>
      </c>
      <c r="P11" s="412"/>
    </row>
    <row r="12" spans="1:16" ht="141.75" customHeight="1" x14ac:dyDescent="0.25">
      <c r="A12" s="216">
        <v>2020003630146</v>
      </c>
      <c r="B12" s="185" t="s">
        <v>212</v>
      </c>
      <c r="C12" s="215" t="s">
        <v>227</v>
      </c>
      <c r="D12" s="212"/>
      <c r="E12" s="186">
        <f>$P$12/8</f>
        <v>7684625</v>
      </c>
      <c r="F12" s="213"/>
      <c r="G12" s="186">
        <f>$P$12/8</f>
        <v>7684625</v>
      </c>
      <c r="H12" s="186">
        <f>$P$12/8</f>
        <v>7684625</v>
      </c>
      <c r="I12" s="186">
        <f>$P$12/8</f>
        <v>7684625</v>
      </c>
      <c r="J12" s="186">
        <f>$P$12/8</f>
        <v>7684625</v>
      </c>
      <c r="K12" s="213"/>
      <c r="L12" s="186">
        <f>$P$12/8</f>
        <v>7684625</v>
      </c>
      <c r="M12" s="186">
        <f>$P$12/8</f>
        <v>7684625</v>
      </c>
      <c r="N12" s="213"/>
      <c r="O12" s="186">
        <f>$P$12/8</f>
        <v>7684625</v>
      </c>
      <c r="P12" s="186">
        <v>61477000</v>
      </c>
    </row>
    <row r="13" spans="1:16" ht="24.75" customHeight="1" x14ac:dyDescent="0.25">
      <c r="A13" s="184"/>
      <c r="B13" s="185"/>
      <c r="C13" s="185"/>
      <c r="D13" s="187"/>
      <c r="E13" s="187"/>
      <c r="F13" s="187"/>
      <c r="G13" s="187"/>
      <c r="H13" s="187"/>
      <c r="I13" s="187"/>
      <c r="J13" s="187"/>
      <c r="K13" s="187"/>
      <c r="L13" s="187"/>
      <c r="M13" s="187"/>
      <c r="N13" s="187"/>
      <c r="O13" s="187"/>
      <c r="P13" s="186"/>
    </row>
    <row r="14" spans="1:16" ht="24.75" customHeight="1" x14ac:dyDescent="0.25">
      <c r="A14" s="184"/>
      <c r="B14" s="188"/>
      <c r="C14" s="185"/>
      <c r="D14" s="189"/>
      <c r="E14" s="186"/>
      <c r="F14" s="186"/>
      <c r="G14" s="186"/>
      <c r="H14" s="186"/>
      <c r="I14" s="186"/>
      <c r="J14" s="186"/>
      <c r="K14" s="186"/>
      <c r="L14" s="186"/>
      <c r="M14" s="186"/>
      <c r="N14" s="186"/>
      <c r="O14" s="186"/>
      <c r="P14" s="186"/>
    </row>
    <row r="15" spans="1:16" ht="24.75" customHeight="1" x14ac:dyDescent="0.25">
      <c r="A15" s="184"/>
      <c r="B15" s="188"/>
      <c r="C15" s="185"/>
      <c r="D15" s="190"/>
      <c r="E15" s="191"/>
      <c r="F15" s="186"/>
      <c r="G15" s="186"/>
      <c r="H15" s="186"/>
      <c r="I15" s="186"/>
      <c r="J15" s="186"/>
      <c r="K15" s="186"/>
      <c r="L15" s="186"/>
      <c r="M15" s="186"/>
      <c r="N15" s="186"/>
      <c r="O15" s="186"/>
      <c r="P15" s="186"/>
    </row>
    <row r="16" spans="1:16" ht="24.75" customHeight="1" x14ac:dyDescent="0.25">
      <c r="A16" s="184"/>
      <c r="B16" s="188"/>
      <c r="C16" s="185"/>
      <c r="D16" s="192"/>
      <c r="E16" s="193"/>
      <c r="F16" s="192"/>
      <c r="G16" s="192"/>
      <c r="H16" s="192"/>
      <c r="I16" s="192"/>
      <c r="J16" s="192"/>
      <c r="K16" s="192"/>
      <c r="L16" s="192"/>
      <c r="M16" s="192"/>
      <c r="N16" s="192"/>
      <c r="O16" s="192"/>
      <c r="P16" s="192"/>
    </row>
    <row r="17" spans="1:16" ht="24.75" customHeight="1" x14ac:dyDescent="0.25">
      <c r="A17" s="184"/>
      <c r="B17" s="188"/>
      <c r="C17" s="185"/>
      <c r="D17" s="192"/>
      <c r="E17" s="193"/>
      <c r="F17" s="192"/>
      <c r="G17" s="192"/>
      <c r="H17" s="192"/>
      <c r="I17" s="192"/>
      <c r="J17" s="192"/>
      <c r="K17" s="192"/>
      <c r="L17" s="192"/>
      <c r="M17" s="192"/>
      <c r="N17" s="192"/>
      <c r="O17" s="192"/>
      <c r="P17" s="192"/>
    </row>
    <row r="18" spans="1:16" ht="24.75" customHeight="1" x14ac:dyDescent="0.25">
      <c r="A18" s="184"/>
      <c r="B18" s="188"/>
      <c r="C18" s="185"/>
      <c r="D18" s="194"/>
      <c r="E18" s="195"/>
      <c r="F18" s="196"/>
      <c r="G18" s="196"/>
      <c r="H18" s="196"/>
      <c r="I18" s="196"/>
      <c r="J18" s="196"/>
      <c r="K18" s="196"/>
      <c r="L18" s="196"/>
      <c r="M18" s="196"/>
      <c r="N18" s="196"/>
      <c r="O18" s="196"/>
      <c r="P18" s="196"/>
    </row>
    <row r="19" spans="1:16" ht="24.75" customHeight="1" x14ac:dyDescent="0.25">
      <c r="A19" s="184"/>
      <c r="B19" s="188"/>
      <c r="C19" s="185"/>
      <c r="D19" s="194"/>
      <c r="E19" s="196"/>
      <c r="F19" s="196"/>
      <c r="G19" s="196"/>
      <c r="H19" s="196"/>
      <c r="I19" s="196"/>
      <c r="J19" s="196"/>
      <c r="K19" s="196"/>
      <c r="L19" s="196"/>
      <c r="M19" s="196"/>
      <c r="N19" s="196"/>
      <c r="O19" s="196"/>
      <c r="P19" s="196"/>
    </row>
    <row r="20" spans="1:16" ht="24.75" customHeight="1" x14ac:dyDescent="0.25">
      <c r="A20" s="197"/>
      <c r="B20" s="185"/>
      <c r="C20" s="188"/>
      <c r="D20" s="198"/>
      <c r="E20" s="198"/>
      <c r="F20" s="199"/>
      <c r="G20" s="198"/>
      <c r="H20" s="198"/>
      <c r="I20" s="198"/>
      <c r="J20" s="198"/>
      <c r="K20" s="198"/>
      <c r="L20" s="198"/>
      <c r="M20" s="198"/>
      <c r="N20" s="198"/>
      <c r="O20" s="198"/>
      <c r="P20" s="200"/>
    </row>
    <row r="21" spans="1:16" ht="24.75" customHeight="1" x14ac:dyDescent="0.25">
      <c r="A21" s="197"/>
      <c r="B21" s="185"/>
      <c r="C21" s="188"/>
      <c r="D21" s="198"/>
      <c r="E21" s="198"/>
      <c r="F21" s="198"/>
      <c r="G21" s="198"/>
      <c r="H21" s="198"/>
      <c r="I21" s="198"/>
      <c r="J21" s="198"/>
      <c r="K21" s="198"/>
      <c r="L21" s="198"/>
      <c r="M21" s="198"/>
      <c r="N21" s="198"/>
      <c r="O21" s="198"/>
      <c r="P21" s="198"/>
    </row>
    <row r="22" spans="1:16" ht="24.75" customHeight="1" x14ac:dyDescent="0.25">
      <c r="A22" s="197"/>
      <c r="B22" s="185"/>
      <c r="C22" s="188"/>
      <c r="D22" s="198"/>
      <c r="E22" s="198"/>
      <c r="F22" s="198"/>
      <c r="G22" s="198"/>
      <c r="H22" s="198"/>
      <c r="I22" s="198"/>
      <c r="J22" s="198"/>
      <c r="K22" s="198"/>
      <c r="L22" s="198"/>
      <c r="M22" s="198"/>
      <c r="N22" s="198"/>
      <c r="O22" s="198"/>
      <c r="P22" s="198"/>
    </row>
    <row r="23" spans="1:16" ht="24.75" customHeight="1" x14ac:dyDescent="0.25">
      <c r="A23" s="197"/>
      <c r="B23" s="185"/>
      <c r="C23" s="188"/>
      <c r="D23" s="198"/>
      <c r="E23" s="198"/>
      <c r="F23" s="198"/>
      <c r="G23" s="198"/>
      <c r="H23" s="198"/>
      <c r="I23" s="198"/>
      <c r="J23" s="198"/>
      <c r="K23" s="198"/>
      <c r="L23" s="198"/>
      <c r="M23" s="198"/>
      <c r="N23" s="198"/>
      <c r="O23" s="198"/>
      <c r="P23" s="198"/>
    </row>
    <row r="24" spans="1:16" ht="24.75" customHeight="1" x14ac:dyDescent="0.25">
      <c r="A24" s="197"/>
      <c r="B24" s="185"/>
      <c r="C24" s="188"/>
      <c r="D24" s="201"/>
      <c r="E24" s="198"/>
      <c r="F24" s="198"/>
      <c r="G24" s="198"/>
      <c r="H24" s="198"/>
      <c r="I24" s="198"/>
      <c r="J24" s="198"/>
      <c r="K24" s="198"/>
      <c r="L24" s="198"/>
      <c r="M24" s="198"/>
      <c r="N24" s="198"/>
      <c r="O24" s="198"/>
      <c r="P24" s="198"/>
    </row>
    <row r="25" spans="1:16" ht="24.75" customHeight="1" x14ac:dyDescent="0.25">
      <c r="A25" s="202"/>
      <c r="B25" s="188"/>
      <c r="C25" s="185"/>
      <c r="D25" s="202"/>
      <c r="E25" s="192"/>
      <c r="F25" s="192"/>
      <c r="G25" s="192"/>
      <c r="H25" s="192"/>
      <c r="I25" s="192"/>
      <c r="J25" s="192"/>
      <c r="K25" s="192"/>
      <c r="L25" s="192"/>
      <c r="M25" s="192"/>
      <c r="N25" s="192"/>
      <c r="O25" s="192"/>
      <c r="P25" s="192"/>
    </row>
    <row r="26" spans="1:16" ht="24.75" customHeight="1" x14ac:dyDescent="0.25">
      <c r="A26" s="202"/>
      <c r="B26" s="188"/>
      <c r="C26" s="185"/>
      <c r="D26" s="202"/>
      <c r="E26" s="192"/>
      <c r="F26" s="192"/>
      <c r="G26" s="192"/>
      <c r="H26" s="192"/>
      <c r="I26" s="192"/>
      <c r="J26" s="192"/>
      <c r="K26" s="192"/>
      <c r="L26" s="192"/>
      <c r="M26" s="192"/>
      <c r="N26" s="192"/>
      <c r="O26" s="192"/>
      <c r="P26" s="192"/>
    </row>
    <row r="27" spans="1:16" ht="24.75" customHeight="1" x14ac:dyDescent="0.25">
      <c r="A27" s="202"/>
      <c r="B27" s="188"/>
      <c r="C27" s="185"/>
      <c r="D27" s="202"/>
      <c r="E27" s="192"/>
      <c r="F27" s="192"/>
      <c r="G27" s="192"/>
      <c r="H27" s="192"/>
      <c r="I27" s="192"/>
      <c r="J27" s="192"/>
      <c r="K27" s="192"/>
      <c r="L27" s="192"/>
      <c r="M27" s="192"/>
      <c r="N27" s="192"/>
      <c r="O27" s="192"/>
      <c r="P27" s="192"/>
    </row>
  </sheetData>
  <mergeCells count="13">
    <mergeCell ref="A10:B10"/>
    <mergeCell ref="C10:C11"/>
    <mergeCell ref="D10:O10"/>
    <mergeCell ref="P10:P11"/>
    <mergeCell ref="A1:B9"/>
    <mergeCell ref="C1:N2"/>
    <mergeCell ref="O1:P2"/>
    <mergeCell ref="C3:N6"/>
    <mergeCell ref="O3:P3"/>
    <mergeCell ref="O4:P4"/>
    <mergeCell ref="O5:P6"/>
    <mergeCell ref="C7:P7"/>
    <mergeCell ref="C8:P8"/>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0"/>
  <sheetViews>
    <sheetView showGridLines="0" zoomScale="80" zoomScaleNormal="80" workbookViewId="0">
      <selection activeCell="L10" sqref="L10"/>
    </sheetView>
  </sheetViews>
  <sheetFormatPr baseColWidth="10" defaultRowHeight="15" x14ac:dyDescent="0.25"/>
  <cols>
    <col min="1" max="1" width="20.140625" customWidth="1"/>
    <col min="2" max="2" width="34.5703125" customWidth="1"/>
    <col min="3" max="3" width="20.85546875" customWidth="1"/>
    <col min="4" max="4" width="16.42578125" customWidth="1"/>
    <col min="5" max="5" width="35.5703125" customWidth="1"/>
    <col min="6" max="6" width="25.5703125" customWidth="1"/>
    <col min="7" max="8" width="24" customWidth="1"/>
  </cols>
  <sheetData>
    <row r="1" spans="1:10" x14ac:dyDescent="0.25">
      <c r="A1" s="446"/>
      <c r="B1" s="446"/>
      <c r="C1" s="447" t="s">
        <v>0</v>
      </c>
      <c r="D1" s="447"/>
      <c r="E1" s="447"/>
      <c r="F1" s="447"/>
      <c r="G1" s="448" t="s">
        <v>197</v>
      </c>
      <c r="H1" s="449"/>
    </row>
    <row r="2" spans="1:10" x14ac:dyDescent="0.25">
      <c r="A2" s="446"/>
      <c r="B2" s="446"/>
      <c r="C2" s="450" t="s">
        <v>198</v>
      </c>
      <c r="D2" s="450"/>
      <c r="E2" s="450"/>
      <c r="F2" s="450"/>
      <c r="G2" s="451" t="s">
        <v>199</v>
      </c>
      <c r="H2" s="452"/>
    </row>
    <row r="3" spans="1:10" x14ac:dyDescent="0.25">
      <c r="A3" s="446"/>
      <c r="B3" s="446"/>
      <c r="C3" s="450"/>
      <c r="D3" s="450"/>
      <c r="E3" s="450"/>
      <c r="F3" s="450"/>
      <c r="G3" s="453"/>
      <c r="H3" s="454"/>
    </row>
    <row r="4" spans="1:10" x14ac:dyDescent="0.25">
      <c r="A4" s="446"/>
      <c r="B4" s="446"/>
      <c r="C4" s="450"/>
      <c r="D4" s="450"/>
      <c r="E4" s="450"/>
      <c r="F4" s="450"/>
      <c r="G4" s="455" t="s">
        <v>200</v>
      </c>
      <c r="H4" s="455"/>
      <c r="I4" s="203"/>
      <c r="J4" s="203"/>
    </row>
    <row r="5" spans="1:10" x14ac:dyDescent="0.25">
      <c r="A5" s="446"/>
      <c r="B5" s="446"/>
      <c r="C5" s="450"/>
      <c r="D5" s="450"/>
      <c r="E5" s="450"/>
      <c r="F5" s="450"/>
      <c r="G5" s="456" t="s">
        <v>3</v>
      </c>
      <c r="H5" s="456"/>
    </row>
    <row r="6" spans="1:10" x14ac:dyDescent="0.25">
      <c r="A6" s="446"/>
      <c r="B6" s="446"/>
      <c r="C6" s="450"/>
      <c r="D6" s="450"/>
      <c r="E6" s="450"/>
      <c r="F6" s="450"/>
      <c r="G6" s="456"/>
      <c r="H6" s="456"/>
    </row>
    <row r="7" spans="1:10" x14ac:dyDescent="0.25">
      <c r="A7" s="446"/>
      <c r="B7" s="446"/>
      <c r="C7" s="450"/>
      <c r="D7" s="450"/>
      <c r="E7" s="450"/>
      <c r="F7" s="450"/>
      <c r="G7" s="456"/>
      <c r="H7" s="456"/>
    </row>
    <row r="8" spans="1:10" ht="27" customHeight="1" thickBot="1" x14ac:dyDescent="0.3">
      <c r="A8" s="457" t="s">
        <v>229</v>
      </c>
      <c r="B8" s="458"/>
      <c r="C8" s="458"/>
      <c r="D8" s="458"/>
      <c r="E8" s="458"/>
      <c r="F8" s="458"/>
      <c r="G8" s="458"/>
      <c r="H8" s="459"/>
    </row>
    <row r="9" spans="1:10" x14ac:dyDescent="0.25">
      <c r="A9" s="468" t="s">
        <v>210</v>
      </c>
      <c r="B9" s="460" t="s">
        <v>201</v>
      </c>
      <c r="C9" s="462" t="s">
        <v>202</v>
      </c>
      <c r="D9" s="463"/>
      <c r="E9" s="464" t="s">
        <v>203</v>
      </c>
      <c r="F9" s="465"/>
      <c r="G9" s="466" t="s">
        <v>204</v>
      </c>
      <c r="H9" s="460" t="s">
        <v>205</v>
      </c>
    </row>
    <row r="10" spans="1:10" ht="63.75" x14ac:dyDescent="0.25">
      <c r="A10" s="469"/>
      <c r="B10" s="461"/>
      <c r="C10" s="209" t="s">
        <v>206</v>
      </c>
      <c r="D10" s="209" t="s">
        <v>207</v>
      </c>
      <c r="E10" s="209" t="s">
        <v>208</v>
      </c>
      <c r="F10" s="209" t="s">
        <v>209</v>
      </c>
      <c r="G10" s="467"/>
      <c r="H10" s="461"/>
    </row>
    <row r="11" spans="1:10" s="1" customFormat="1" ht="48" customHeight="1" x14ac:dyDescent="0.2">
      <c r="A11" s="444" t="s">
        <v>213</v>
      </c>
      <c r="B11" s="445"/>
      <c r="C11" s="445"/>
      <c r="D11" s="445"/>
      <c r="E11" s="445"/>
      <c r="F11" s="445"/>
      <c r="G11" s="445"/>
      <c r="H11" s="244"/>
    </row>
    <row r="12" spans="1:10" s="1" customFormat="1" ht="48" customHeight="1" x14ac:dyDescent="0.2">
      <c r="A12" s="204"/>
      <c r="B12" s="205"/>
      <c r="C12" s="206"/>
      <c r="D12" s="207"/>
      <c r="E12" s="206"/>
      <c r="F12" s="206"/>
      <c r="G12" s="205"/>
      <c r="H12" s="205"/>
    </row>
    <row r="13" spans="1:10" s="1" customFormat="1" ht="48" customHeight="1" x14ac:dyDescent="0.2">
      <c r="A13" s="204"/>
      <c r="B13" s="205"/>
      <c r="C13" s="206"/>
      <c r="D13" s="207"/>
      <c r="E13" s="206"/>
      <c r="F13" s="206"/>
      <c r="G13" s="205"/>
      <c r="H13" s="205"/>
    </row>
    <row r="14" spans="1:10" s="1" customFormat="1" ht="48" customHeight="1" x14ac:dyDescent="0.2">
      <c r="A14" s="204"/>
      <c r="B14" s="205"/>
      <c r="C14" s="206"/>
      <c r="D14" s="207"/>
      <c r="E14" s="206"/>
      <c r="F14" s="206"/>
      <c r="G14" s="205"/>
      <c r="H14" s="205"/>
    </row>
    <row r="15" spans="1:10" s="1" customFormat="1" ht="48" customHeight="1" x14ac:dyDescent="0.2">
      <c r="A15" s="206"/>
      <c r="B15" s="206"/>
      <c r="C15" s="206"/>
      <c r="D15" s="206"/>
      <c r="E15" s="206"/>
      <c r="F15" s="206"/>
      <c r="G15" s="205"/>
      <c r="H15" s="205"/>
    </row>
    <row r="16" spans="1:10" s="1" customFormat="1" ht="48" customHeight="1" x14ac:dyDescent="0.2">
      <c r="A16" s="204"/>
      <c r="B16" s="104"/>
      <c r="C16" s="208"/>
      <c r="D16" s="207"/>
      <c r="E16" s="205"/>
      <c r="F16" s="206"/>
      <c r="G16" s="205"/>
      <c r="H16" s="208"/>
    </row>
    <row r="17" spans="1:8" s="1" customFormat="1" ht="48" customHeight="1" x14ac:dyDescent="0.2">
      <c r="A17" s="204"/>
      <c r="B17" s="104"/>
      <c r="C17" s="208"/>
      <c r="D17" s="207"/>
      <c r="E17" s="205"/>
      <c r="F17" s="207"/>
      <c r="G17" s="205"/>
      <c r="H17" s="205"/>
    </row>
    <row r="18" spans="1:8" s="1" customFormat="1" ht="48" customHeight="1" x14ac:dyDescent="0.2">
      <c r="A18" s="204"/>
      <c r="B18" s="104"/>
      <c r="C18" s="208"/>
      <c r="D18" s="207"/>
      <c r="E18" s="205"/>
      <c r="F18" s="207"/>
      <c r="G18" s="205"/>
      <c r="H18" s="208"/>
    </row>
    <row r="19" spans="1:8" s="1" customFormat="1" ht="48" customHeight="1" x14ac:dyDescent="0.2">
      <c r="A19" s="204"/>
      <c r="B19" s="104"/>
      <c r="C19" s="208"/>
      <c r="D19" s="207"/>
      <c r="E19" s="205"/>
      <c r="F19" s="207"/>
      <c r="G19" s="205"/>
      <c r="H19" s="208"/>
    </row>
    <row r="20" spans="1:8" s="1" customFormat="1" x14ac:dyDescent="0.2"/>
  </sheetData>
  <mergeCells count="15">
    <mergeCell ref="A11:H11"/>
    <mergeCell ref="A1:B7"/>
    <mergeCell ref="C1:F1"/>
    <mergeCell ref="G1:H1"/>
    <mergeCell ref="C2:F7"/>
    <mergeCell ref="G2:H3"/>
    <mergeCell ref="G4:H4"/>
    <mergeCell ref="G5:H7"/>
    <mergeCell ref="A8:H8"/>
    <mergeCell ref="B9:B10"/>
    <mergeCell ref="C9:D9"/>
    <mergeCell ref="E9:F9"/>
    <mergeCell ref="H9:H10"/>
    <mergeCell ref="G9:G10"/>
    <mergeCell ref="A9:A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F-PLA-47EjecucionMetasProyectos</vt:lpstr>
      <vt:lpstr>F-PLA-06 PLAN DE ACCION</vt:lpstr>
      <vt:lpstr>F-PLA-07 SGTO PLAN ACCION</vt:lpstr>
      <vt:lpstr>F-PLA-39 INVERSION TERRITORIAL</vt:lpstr>
      <vt:lpstr>GESTION RECURSOS AGRICULTURA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Julián</cp:lastModifiedBy>
  <cp:lastPrinted>2021-05-31T14:56:30Z</cp:lastPrinted>
  <dcterms:created xsi:type="dcterms:W3CDTF">2020-07-30T20:59:46Z</dcterms:created>
  <dcterms:modified xsi:type="dcterms:W3CDTF">2022-01-28T20:25:01Z</dcterms:modified>
</cp:coreProperties>
</file>