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calcPr fullCalcOnLoad="1"/>
</workbook>
</file>

<file path=xl/sharedStrings.xml><?xml version="1.0" encoding="utf-8"?>
<sst xmlns="http://schemas.openxmlformats.org/spreadsheetml/2006/main" count="994" uniqueCount="477">
  <si>
    <t>META ESTRATÉGICA</t>
  </si>
  <si>
    <t>META DE RESULTADO</t>
  </si>
  <si>
    <t>META DE PRODUCTO</t>
  </si>
  <si>
    <t>META DE GESTIÓN</t>
  </si>
  <si>
    <t>1) Implementar una estrategia de gestión administrativa que permita el posicionamiento del IDTQ a nivel departamental</t>
  </si>
  <si>
    <t>1.1) Implementación de la dimensión de Talento Humano.</t>
  </si>
  <si>
    <t>1.1.1) Diagnosticar la Gestión Estratégica del Talento Humano</t>
  </si>
  <si>
    <t>1.1.1.1) Realizar análisis de suficiencia de la planta de personal en la entidad y proyectar modificaciones si se considera necesario. Teniendo como base el marco normativo vigente para fortalecer las 3 unidades de negocio.</t>
  </si>
  <si>
    <t>1.1.1.2) Diagnosticar la capacidad administrativa y operativa del Instituto, así como su entorno laboral.</t>
  </si>
  <si>
    <t>1.1.1.3) Realizar la actualización del programa de Pasivocol.</t>
  </si>
  <si>
    <t>1.1.2) Elaborar e Implementar Plan Estratégico de Talento Humano.</t>
  </si>
  <si>
    <t>1.1.2.1) Formular e implementar la planificación de capacitaciones, actividades de bienestar social, vacancias y provisiones.</t>
  </si>
  <si>
    <t>1.1.2.2) Implementar estrategias de cumplimiento de Ruta de la Felicidad, Ruta de Crecimiento, Ruta del servicio y Ruta de la calidad.</t>
  </si>
  <si>
    <t>1.1.2.3) Dotar al cuerpo de agentes de tránsito de equipo operativo, uniformes y dispositivos tecnológicos ajustados a normatividad.</t>
  </si>
  <si>
    <t>1.1.2.4) Iniciar el Proceso de Depuración de saldos de aportes a pensión con los diferentes fondos</t>
  </si>
  <si>
    <t>1.1.2.5) Garantizar los insumos y dotación necesarios a los funcionarios de la entidad para realizar sus funciones.</t>
  </si>
  <si>
    <t>1.1.2.6) Implementación del Sistema de Seguridad y Salud en el Trabajo</t>
  </si>
  <si>
    <t>1) Implementar una estrategia de gestión administrativa que permita el posicionamiento del IDTQ a nivel departamental.</t>
  </si>
  <si>
    <t>1.2) Implementación de la dimensión de Direccionamiento Estratégico y Planeación.</t>
  </si>
  <si>
    <t>1.2.1) Determinar las metas y resultados en términos de productos y servicios</t>
  </si>
  <si>
    <t>1.2.1.1) Establecer una Política y Código de Integridad.</t>
  </si>
  <si>
    <t>1.2.1.4) Establecer los objetivos y metas institucionales a corto, mediano y largo plazo.</t>
  </si>
  <si>
    <t>1.2.2) Identificar las capacidades con las que cuenta la entidad, en términos de recursos, talento humano, procesos, y en general, todas las condiciones internas y externas que la caracterizan, para desarrollar su gestión y lograr un desempeño acorde con los resultados que se propuso conseguir.</t>
  </si>
  <si>
    <t>1.2.2.1) Planificación financiera y Presupuesto de la entidad.</t>
  </si>
  <si>
    <t>1.2.2.2) Identificar y Establecer controles a los riesgos de la entidad.</t>
  </si>
  <si>
    <t>1.2.2.3) Propender por la revisión constante de la normatividad que direcciona la entidad y buscar su actualización en los casos de ordenanzas departamentales para asegurar la competitividad del IDTQ.</t>
  </si>
  <si>
    <t>1.2.3.1) Formulación de Plan de acción para la vigilancia y Control de tránsito con sus indicadores de gestión, recursos y responsables.</t>
  </si>
  <si>
    <t>1.2.3.2) Formulación de Plan de acción para la señalización y demarcación de las vías de jurisdicción del instituto con sus indicadores de gestión, recursos y responsables.</t>
  </si>
  <si>
    <t>1.2.3.3) Formulación de Plan de acción para la educación y formación vial con sus indicadores de gestión, recursos y responsables.</t>
  </si>
  <si>
    <t>1.2.3.4) Formulación de Plan de acción para la venta de servicios de RNA y RNC con sus indicadores de gestión, recursos y responsables.</t>
  </si>
  <si>
    <t>1.2.3.5) Formulación de Plan de acción para la operación efectiva de la Escuela de Enseñanza Automovilística con sus indicadores de gestión, recursos y responsables.</t>
  </si>
  <si>
    <t>1.3) Implementación de la dimensión Gestión con Valores para Resultados (Hacia adentro)</t>
  </si>
  <si>
    <t>1.3.1) Fortalecimiento organizacional y simplificación de procesos</t>
  </si>
  <si>
    <t>1.3.1.1) Garantizar la gestión, el recurso humano, los insumos y elementos de seguridad necesarios y en óptimas condiciones para el correcto funcionamiento de la Escuela de Enseñanza Automovilística CEA.</t>
  </si>
  <si>
    <t>1.3.1.2) Actualización de estructura, procesos y procedimientos según lo requiera la entidad conforme a la normatividad vigente.</t>
  </si>
  <si>
    <t>1.3.1.3) Modernizar el parque automotor del Instituto o adquirirlo conforme a  necesidades de los procesos, requisitos del cliente y exigencias normativas, así como garantizar su mantenimiento periódico con el fin de atender las funciones misionales de la entidad.</t>
  </si>
  <si>
    <t>1.3.1.4) Ejecutar el plan de mantenimiento del edificio y realizar intervención en puntos priorizados.</t>
  </si>
  <si>
    <t>1.3.1.5) Implementar los lineamientos establecidos por la Ley en materia de Seguridad y Salud en el Trabajo.</t>
  </si>
  <si>
    <t>1.3.2) Gestión Presupuestal y eficiencia del Gasto público.</t>
  </si>
  <si>
    <t>1.3.2.1) Realizar seguimiento a la ejecución presupuestal con relación al plan de desarrollo del departamento.</t>
  </si>
  <si>
    <t>1.3.2.2) Cumplimiento del principio de planeación y transparencia en la ejecución del gasto público.</t>
  </si>
  <si>
    <t>1.3.2.3) Realizar el avalúo y englobe del inmueble propiedad del IDTQ.</t>
  </si>
  <si>
    <t>1.3.3) Gobierno digital y Seguridad digital</t>
  </si>
  <si>
    <t>1.3.3.1) Implementar los lineamientos de gobierno digital, seguridad y privacidad de la información, administración, actualización y mantenimiento de los equipos de cómputo, electrónicos  y sistemas de información de la entidad.</t>
  </si>
  <si>
    <t>1.3.4) Defensa jurídica y Mejora normativa</t>
  </si>
  <si>
    <t>1.3.4.1) Representación judicial con pertinencia</t>
  </si>
  <si>
    <t>1.3.4.2) Contratación de la entidad bajo los términos y condiciones de ley.</t>
  </si>
  <si>
    <t>1.3.4.3) Trámites de quejas disciplinarias con transparencia y oportunidad.</t>
  </si>
  <si>
    <t>1.3.4.4) Actualización del manual de contratación.</t>
  </si>
  <si>
    <t>1.3.4.5) Revisión y actualización según lo requiera la ordenanza 029 de 2009.</t>
  </si>
  <si>
    <t>1.3) Implementación de la dimensión Gestión con Valores para Resultados (hacia afuera)</t>
  </si>
  <si>
    <t>1.3.5) Racionalización de Trámites</t>
  </si>
  <si>
    <t>1.3.5.1) Implementar el Plan Anticorrupción y de atención al ciudadano.</t>
  </si>
  <si>
    <t>1.3.6) Participación ciudadana en la gestión pública</t>
  </si>
  <si>
    <t>1.3.6.1) Garantizar la participación de los grupos de interés en la planificación, ejecución y mejoramiento de los programas de acción de la entidad por medio de diferentes canales.</t>
  </si>
  <si>
    <t>1.3.7) Servicio al Ciudadano</t>
  </si>
  <si>
    <t>1.3.7.1) Garantizar la satisfacción de los usuarios y grupos de interés por medio de la prestación de servicios de Registro Nacional de Automotores y Registro Nacional de Conductores.</t>
  </si>
  <si>
    <t>1.3.7.2) Gestionar ante los municipios el cumplimiento de las directrices del Ministerio de Transporte en cuanto a patios para inmovilizacion de vehículos en la jurisdicción de la entidad.</t>
  </si>
  <si>
    <t>1.3.8) Gobierno Digital</t>
  </si>
  <si>
    <t>1.3.8.1) Adecuación de la página web institucional y publicación de lo requerido en los lineamientos de gobierno digital.</t>
  </si>
  <si>
    <t>1.3.9) Integridad</t>
  </si>
  <si>
    <t>1.3.9.1) Implementar en el desarrollo de las funciones del IDTQ la política y código de integridad.</t>
  </si>
  <si>
    <t>1.4) Implementación de la dimensión Evaluación para el Resultado</t>
  </si>
  <si>
    <t>1.4.1) Seguimiento y evaluación del desempeño institucional</t>
  </si>
  <si>
    <t>1.4.1.1) Elaborar y aplicar Tablero de indicadores de gestión para el Plan Estratégico</t>
  </si>
  <si>
    <t>1.4.1.2) Realizar anualmente Autodiagnóstico MIPG – FURAG</t>
  </si>
  <si>
    <t>1.4.1.3) Seguimiento Plan de Desarrollo</t>
  </si>
  <si>
    <t>1.4.1.4) Seguimiento Proyectos de Inversión</t>
  </si>
  <si>
    <t>1.4.1.5) Seguimiento Plan de Mejoramiento Contraloría</t>
  </si>
  <si>
    <t>1.4.1.6) Seguimiento PAC</t>
  </si>
  <si>
    <t>1.4.1.7) Seguimiento PAA</t>
  </si>
  <si>
    <t>1.4.1.8) Seguimiento  Plan Estratégico de Talento Humano</t>
  </si>
  <si>
    <t>1.4.2) Plantear las acciones para mitigar posibles riesgos que puedan desviar del cumplimiento de sus metas a la entidad</t>
  </si>
  <si>
    <t xml:space="preserve">1.4.2.1) Realizar Cruces de información financiera de manera mensual entre las áreas de tesorería, contabilidad y presupuesto. </t>
  </si>
  <si>
    <t>1.4.2.2) Analizar de manera periódica los pagos realizados por el instituto, buscando así la optimización de los recursos.</t>
  </si>
  <si>
    <t>1.4.3) De manera periódica determinar si se lograron los objetivos y metas en los tiempos previstos, en las condiciones de cantidad y calidad esperadas y con un uso óptimo de recursos.</t>
  </si>
  <si>
    <t>1.4.3.1) Desarrollar el Comité Institucional de Gestión y Desempeño.</t>
  </si>
  <si>
    <t>1.4.3.2) Comité de Sostenibilidad Contable.</t>
  </si>
  <si>
    <t>1.4.3.3) Comité  de Conciliaciones.</t>
  </si>
  <si>
    <t>1.5) Implementación de la dimensión Información y Comunicación</t>
  </si>
  <si>
    <t>1.5.1) Diseñar lineamientos de cumplimiento en materia de gestión documental</t>
  </si>
  <si>
    <t>1.5.1.1) Elaboración del Programa de Gestión Documental</t>
  </si>
  <si>
    <t>1.5.1.2) Elaboración de Inventarios Documentales</t>
  </si>
  <si>
    <t>1.5.1.3) Elaboración de Tablas de Retención Documental</t>
  </si>
  <si>
    <t xml:space="preserve">1.5.1.4) Implementación de un software de gestión documental </t>
  </si>
  <si>
    <t>1.5.1.5) Digitalización de archivo físico que encuentre apropiado para este proceso.</t>
  </si>
  <si>
    <t>1.5.2) Dar cumplimiento a los lineamientos de Transparencia, acceso a la Información pública y lucha contra la corrupción</t>
  </si>
  <si>
    <t>1.5.2.1) Formulación e Implementación del Plan Estratégico de las tecnologías de la Información PETI.</t>
  </si>
  <si>
    <t>1.5.2.2) Fortalecimiento Portal web Institucional y las publicaciones que realiza la entidad.</t>
  </si>
  <si>
    <t>1.5.2.3) Implementar las políticas de seguridad y privacidad de la información.</t>
  </si>
  <si>
    <t>1.5.3) Implementación de mecanismos de comunicación con los usuarios.</t>
  </si>
  <si>
    <t>1.5.3.1) Buscar la articulación del software de ventanilla única virtual con un software de gestión documental.</t>
  </si>
  <si>
    <t>1.6) Implementación de la dimensión Gestión del Conocimiento y la Innovación.</t>
  </si>
  <si>
    <t>1.6.1) Garantizar los medios Humanos tecnológicos necesarios para la toma de decisiones basada en información.</t>
  </si>
  <si>
    <t>1.6.1.1) Realizar procesos de gestión del conocimiento por medio del Comité Institucional de Gestión y Desempeño documentando las decisiones e información de manera adecuada.</t>
  </si>
  <si>
    <t>1.6.1.2) Implementar estrategia de estandarización de procesos para evitar la fuga de conocimiento</t>
  </si>
  <si>
    <t>1.6.2) Fortalecimiento de la entidad por medio de la colaboración interinstitucional.</t>
  </si>
  <si>
    <t>1.6.2.1) Promover espacios de participación interinstitucionales y con grupos de interés con el fin de conocer la realidad en materia de tránsito y movilidad del departamento y establecer acciones encaminadas a su mejoramiento.</t>
  </si>
  <si>
    <t>1.7) Implementación de la dimensión Control Interno</t>
  </si>
  <si>
    <t>1.7.1) Revisión y aprobación Esquema líneas de Defensa en la entidad.</t>
  </si>
  <si>
    <t>1.7.1.1) Establecimiento Política de Riesgos.</t>
  </si>
  <si>
    <t xml:space="preserve">1.7.1.2) Seguimiento Plan de Mejoramiento Control interno y Contraloría </t>
  </si>
  <si>
    <t>1.7.1.3) Desarrollo del Comité Coordinador de Control Interno</t>
  </si>
  <si>
    <t>1.7.1.4) Acompañamiento al proceso de rendición de la cuenta en la entidad.</t>
  </si>
  <si>
    <t>1.7.1.5) Evaluar la gestión del riesgo en la entidad</t>
  </si>
  <si>
    <t>1.7.2) Cumplimiento Ley 87 de 1993</t>
  </si>
  <si>
    <t>1.7.2.1) Aprobación Estatuto de Auditoría</t>
  </si>
  <si>
    <t>1.7.2.3) Realizar seguimiento e informes de Control interno contable</t>
  </si>
  <si>
    <t>1.2.3) Definir la manera de logar los resultados, teniendo en cuenta los insumos necesarios, los mejores cursos de acción (estrategias, actividades, responsables, plazos y puntos de control), los recursos que requiere (independiente de las fuentes de ingresos), las alianzas y arreglos institucionales necesarios, la forma en que se organizará y operará, el talento humano requerido y los indicadores a través de los cuales llevará a cabo su seguimiento, control y evaluación bajo los conceptos de los Objetivos de Desarrollo Sostenible.</t>
  </si>
  <si>
    <t>INDICADOR</t>
  </si>
  <si>
    <t>UNIDAD DE MEDIDA</t>
  </si>
  <si>
    <t>META</t>
  </si>
  <si>
    <t>FRECUENCIA DE MEDICION</t>
  </si>
  <si>
    <t>TIPO DE INDICADOR</t>
  </si>
  <si>
    <t>RESPONSABLE</t>
  </si>
  <si>
    <t>Estudio de planta de personal</t>
  </si>
  <si>
    <t>Anual</t>
  </si>
  <si>
    <t>Eficiencia</t>
  </si>
  <si>
    <t>Subdirección Administrativa y Financiera</t>
  </si>
  <si>
    <t>Diagnóstico de entorno laboral y capacidad laboral de la entidad realizado/1</t>
  </si>
  <si>
    <t>Diagnóstico</t>
  </si>
  <si>
    <t>Eficacia</t>
  </si>
  <si>
    <t>Exfuncionarios actualizados en Pasivocol/ # de exfuncinarios que requeiren calculo actuarial</t>
  </si>
  <si>
    <t>Pasivocol Actualizado IDTQ</t>
  </si>
  <si>
    <t>Actividades de capacitación y Bienestar Social realizadas / Actividades programadas</t>
  </si>
  <si>
    <t>Actividades realizadas</t>
  </si>
  <si>
    <t>Implementación de los lineamientos de MIPG para talento humano / 4</t>
  </si>
  <si>
    <t>Estrategias implementadas</t>
  </si>
  <si>
    <t>Dirección General</t>
  </si>
  <si>
    <t>Dotación agentes de tránsito al año / 1</t>
  </si>
  <si>
    <t>Dotación Agentes entregada</t>
  </si>
  <si>
    <t>Saldos de aportes a pension depurados / total de requerimientos de aportes a pension</t>
  </si>
  <si>
    <t>Saldos de aportes a pension depurados</t>
  </si>
  <si>
    <t>Dotación entregada a funcionarios / # funcionarios que se deben dotar por Ley</t>
  </si>
  <si>
    <t>dotacion entregada funcionarios</t>
  </si>
  <si>
    <t>Implementación de actividades del programa de SST / Total actividades proyectadas</t>
  </si>
  <si>
    <t>Programa SST implementado</t>
  </si>
  <si>
    <t>Efectividad</t>
  </si>
  <si>
    <t>Documentar la Política y Código de Integridad / 2</t>
  </si>
  <si>
    <t>Política y Código de Integridad.</t>
  </si>
  <si>
    <t xml:space="preserve">1.2.1.2) Elaborar e implementar el Plan Estratégico Institucional. </t>
  </si>
  <si>
    <t>Metas cumplidas /  Metas proyectadas</t>
  </si>
  <si>
    <t>Plan Estratégico Institucional implementado</t>
  </si>
  <si>
    <t>1.2.1.3) Documentar e implementar el Plan Anticorrupción y de Atención al Ciudadano.</t>
  </si>
  <si>
    <t>Acciones cumplidas /  Acciones proyectadas</t>
  </si>
  <si>
    <t>Formulacion de proyecto de inversión y Plan estratégico / 2</t>
  </si>
  <si>
    <t>Plan anticorrupción implementado</t>
  </si>
  <si>
    <t>Planes formulados</t>
  </si>
  <si>
    <t>Formulación y adopción del presupuesto de la entidad para cada vigencia / Liquidacion del presupuesto</t>
  </si>
  <si>
    <t>Presupuesto institucional</t>
  </si>
  <si>
    <t>Mapa de Riesgos y Controles</t>
  </si>
  <si>
    <t xml:space="preserve"> Eficiencia</t>
  </si>
  <si>
    <t>Control Interno</t>
  </si>
  <si>
    <t>Documentar mapa de riesgos y controles por proceso / numero de procesos entidad</t>
  </si>
  <si>
    <t>Normograma IDTQ</t>
  </si>
  <si>
    <t>Normograma actualizado cada semestre / 1</t>
  </si>
  <si>
    <t>Semestral</t>
  </si>
  <si>
    <t>Oficina Asesora Jurídica</t>
  </si>
  <si>
    <t>Programa para la vigilancia y control del transito documentado / 1</t>
  </si>
  <si>
    <t>Programa para la vigilancia y control del transito</t>
  </si>
  <si>
    <t>Area Técnica</t>
  </si>
  <si>
    <t>Programa para la señalización y Demarcación de las vías jurisdicción del IDTQ</t>
  </si>
  <si>
    <t>Programa para la señalización y Demarcación de las vías jurisdicción del IDTQ documentado/ 1</t>
  </si>
  <si>
    <t>Programa para educacion y formación vial documentado / 1</t>
  </si>
  <si>
    <t>Programa para educacion y formación vial</t>
  </si>
  <si>
    <t>Plan de acción trámites documentado / 1</t>
  </si>
  <si>
    <t xml:space="preserve">Plan de acción trámites </t>
  </si>
  <si>
    <t xml:space="preserve">Plan de acción CEA documentado /1 </t>
  </si>
  <si>
    <t xml:space="preserve">Plan de acción CEA </t>
  </si>
  <si>
    <t>Recursos invertidos en el CEA / Valor de requerimientos del CEA</t>
  </si>
  <si>
    <t>Manual de proecsos y procedimientos actualizado / 1</t>
  </si>
  <si>
    <t>Manual de proecsos y procedimientos</t>
  </si>
  <si>
    <t>Parque automotor actualizdo</t>
  </si>
  <si>
    <t>Vehiculos adquiridos / vehículos requeridos</t>
  </si>
  <si>
    <t>Actividades de mantenimiento de la planta fisica realizadas / Actividades de mantenimiento programadas</t>
  </si>
  <si>
    <t>Programa de mantenimiento planta fisica ejecutado</t>
  </si>
  <si>
    <t>Implementación de actividades del programa de SST / Total actividades proyectadas por Ley.</t>
  </si>
  <si>
    <t>2) Mejoramiento de la movilidad y la seguridad en las vías del departamento del Quindío</t>
  </si>
  <si>
    <t>2.1) Formación de Cultura de seguridad en la vía.</t>
  </si>
  <si>
    <t>2.1.1) Gestionar ante la secretaria de Educación departamental la inclusión en el currículo de educación preescolar, básica y media, la formación en seguridad vial de conformidad con lo consagrado en el artículo 5° de la ley 1503 de 2011.</t>
  </si>
  <si>
    <t>2.1.1.1) Diseño e implementación de jornadas pedagógicas que se desarrollarán en Instituciones Educativas por medio de la contratación de educadores viales o reguladores de tránsito.</t>
  </si>
  <si>
    <t>2.1.1.2) Diseñar medios lúdicos para la formación en seguridad en primera infancia, infancia y adolescencia y juventud</t>
  </si>
  <si>
    <t>2.1.2) Formación y sensibilización en estándares de seguridad vial y normatividad en tránsito a los diferentes actores viales, con el fin de sensibilizar sobre el respeto de los demás actores de la vía especialmente motociclistas, peatones y ciclistas.</t>
  </si>
  <si>
    <t>2.1.2.1) Adelantar campañas educativas y preventivas que fortalezcan la cultura del respeto a las normas y señales de tránsito.</t>
  </si>
  <si>
    <t xml:space="preserve">2.2.1.1) Operativos de verificación de requisitos generales y condiciones mecánicas y técnicas que propendan a la seguridad vial. </t>
  </si>
  <si>
    <t>2.2.1.2) Operativos focalizados en informalidad</t>
  </si>
  <si>
    <t>2.2.1.2) Operativos focalizados en velocidad.</t>
  </si>
  <si>
    <t>2.2.2) Dirigir, regular, ordenar, controlar y vigilar fa movilidad en su jurisdicción.</t>
  </si>
  <si>
    <t>2.2.2.1) Atender el 100% de las situaciones de movilidad o accidentes que se reporten a la entidad.</t>
  </si>
  <si>
    <t>2.2.2.2) Presencia de agentes de tránsito en los municipios de la jurisdicción del IDTQ para asegurar el control y vigilancia de la movilidad.</t>
  </si>
  <si>
    <t>2.3) Gestión institucional y operativa.</t>
  </si>
  <si>
    <t>2.3.1) Implementar Plan de Seguridad Vial del Departamento.</t>
  </si>
  <si>
    <t>2.3.2) Garantizar que las obligaciones generadas con los deudores por infracciones de tránsito, se les inicie el proceso de cobro coactivo bajo parámetros del debido proceso.</t>
  </si>
  <si>
    <t>2.3.3) Ejecución de las funciones de la Escuela de Enseñanza Automovilística del Instituto Departamental de Tránsito del Quindío bajo los parámetros de ley.</t>
  </si>
  <si>
    <t>2.4) Señalización, Demarcación e Infraestructura</t>
  </si>
  <si>
    <t>2.4.1) Caracterización de los tramos y puntos críticos de siniestralidad.</t>
  </si>
  <si>
    <t xml:space="preserve">2.4.1.1) Auditoría de seguridad vial o inspección vial a los corredores viales, conducentes al diseño de medidas de seguridad vial que reduzcan los puntos de siniestralidad. </t>
  </si>
  <si>
    <t>2.4.1.2) Dar aplicación, implementación y cumplimiento a las especificaciones técnicas y directrices que el Ministerio de Transporte reglamente y determine en materia de demarcación y señalización vial dentro de su jurisdicción</t>
  </si>
  <si>
    <t>2.4.2) Caracterización del estado actual de la señalización vial.</t>
  </si>
  <si>
    <t>2.4.2.1) Consolidación de una base de datos que contenga el estado de las vías del departamento, así como de las señales viales existentes y determinar las faltantes.</t>
  </si>
  <si>
    <t>2.4.3) Elaborar y ejecutar Plan de señalización y demarcación.</t>
  </si>
  <si>
    <t>2.4.3.1) Realizar la demarcación en las vías e Instalar señalización y dispositivos para la seguridad vial, especialmente en los puntos de mayor siniestralidad y de mayor flujo vehicular. Propendiendo información  bilingüe en contexto con el desarrollo turístico y económico del departamento.</t>
  </si>
  <si>
    <t>Seguimiento Plan accion Plan de desarrollo trimestral /4</t>
  </si>
  <si>
    <t>Seguimiento Plan accion Plan de desarrollo</t>
  </si>
  <si>
    <t>Contratos realizados cumpliendo el principio de planeacion /  total contratos realizados</t>
  </si>
  <si>
    <t>principio de planeacion cumplido en toda la contratacion</t>
  </si>
  <si>
    <t>Englobe contable realizado de los inmuebles del IDTQ / 1</t>
  </si>
  <si>
    <t>Englobe contable realizado</t>
  </si>
  <si>
    <t>1.3.2.4) Realizar análisis de los pasivos de la entidad, proponiendo un plan de mejora que busque reducir riesgos de carácter legal.</t>
  </si>
  <si>
    <t>Analisis de los pasivos/comites de saneamiento contable</t>
  </si>
  <si>
    <t>Analisis realizado</t>
  </si>
  <si>
    <t>Aciones de G D implementadas/ Acciones de GD propuestas en el MIPG</t>
  </si>
  <si>
    <t xml:space="preserve">Goierno digital implementado </t>
  </si>
  <si>
    <t>Numero de demandas contestadas/ Nuemro de demandas vinculadas al IDTQ</t>
  </si>
  <si>
    <t>Estado judicial del Idtq en proceso actualizado.</t>
  </si>
  <si>
    <t>Oficina Asesora Jurtdica</t>
  </si>
  <si>
    <t>Numero de contratos en cumplimiento de los terminos legales/total contratos idtq</t>
  </si>
  <si>
    <t>Contratacion con cumplimiento de los terminos legales</t>
  </si>
  <si>
    <t>Quejas disciplinarias tramitadas/ total quejas disciplinarias</t>
  </si>
  <si>
    <t>Quejas disciplinarias tramitadas</t>
  </si>
  <si>
    <t>Manual de contratación actualizado / 1</t>
  </si>
  <si>
    <t>Manual de contratación actualizado</t>
  </si>
  <si>
    <t>Revision o actualizacion/1</t>
  </si>
  <si>
    <t>Ordenanza 029 de 2009 ajustada a la realidad del IDTQ.</t>
  </si>
  <si>
    <t>Objetivos Plan Anticorrupcion cumplidos/ total obejtivos P A</t>
  </si>
  <si>
    <t>Plan anticorrupcion implementado</t>
  </si>
  <si>
    <t>Canales de atencion habilitados/ canales de atencion con los que cuenta el IDTQ</t>
  </si>
  <si>
    <t>Todods los canales habilitados.</t>
  </si>
  <si>
    <t>Usuarios satisfechos/usuarios atendidos</t>
  </si>
  <si>
    <t>100% de los ursuarios satisfechos</t>
  </si>
  <si>
    <t>Gestion realizada en los municipios/ municipios jurisdiccion idtq</t>
  </si>
  <si>
    <t>gestion en todos los municipios para determinar la cnoveniencia de patios</t>
  </si>
  <si>
    <t>Lineamientos cumplidos de GD/ lineamientos solicitados en pagina web</t>
  </si>
  <si>
    <t>página web institucional y publicación de lo requerido en los lineamientos de gobierno digital.</t>
  </si>
  <si>
    <t>política y código de integridad implementados/2</t>
  </si>
  <si>
    <t>política y código de integridad documentados e implementados.</t>
  </si>
  <si>
    <t>Tablero de indicadores de gestión implementado/1</t>
  </si>
  <si>
    <t xml:space="preserve">Tablero de indicadores de gestión </t>
  </si>
  <si>
    <t>FURAG realizado anualmente/1</t>
  </si>
  <si>
    <t>FURAG realizado</t>
  </si>
  <si>
    <t>Metas de producto cumplidas/ metas de producto para el IDTQ</t>
  </si>
  <si>
    <t>Plan de desarrollo departamental ejecutado</t>
  </si>
  <si>
    <t>Proyecto de inversion IDTQ ejecutado</t>
  </si>
  <si>
    <t>Cumplimiento de las acciones de mejora programadas/ acciones de mejora programadas</t>
  </si>
  <si>
    <t>Plan de mejoramiento cumplido</t>
  </si>
  <si>
    <t>Seguimiento o actualizacion PAA enb el año/1</t>
  </si>
  <si>
    <t>Plan Anual de adquisiciones ajustado según se requiera</t>
  </si>
  <si>
    <t>Cumplimiento de las acciones establecidas en el PETH/Acciones programadas</t>
  </si>
  <si>
    <t>Plan Estratégico de Talento Humano implementado</t>
  </si>
  <si>
    <t>Numero de actas de cruce de informacion financiera/12</t>
  </si>
  <si>
    <t>actas de cruce de informacion financiera mensuales</t>
  </si>
  <si>
    <t>Analisis de gastos al año/1</t>
  </si>
  <si>
    <t>Un analis de gastos al año</t>
  </si>
  <si>
    <t>Sesiones del comité / 4</t>
  </si>
  <si>
    <t>Reunion treimesrtal del  Comité Institucional de Gestión y Desempeño.</t>
  </si>
  <si>
    <t>Reunion treimesrtal del Comité de Sostenibilidad Contable.</t>
  </si>
  <si>
    <t>Sesiones realizadas / Numero de solicitudes de conciliacion</t>
  </si>
  <si>
    <t>100% de las conciliaciones gestionadas en comité.</t>
  </si>
  <si>
    <t>Programa de Gestión Documental elaborado/1</t>
  </si>
  <si>
    <t>Programa de Gestión Documental formulado</t>
  </si>
  <si>
    <t>Inventario documental realiazdo/numero de funcionarios con documentacion a cargo</t>
  </si>
  <si>
    <t>Inventario documental realizado</t>
  </si>
  <si>
    <t>TRD por dependencia/ numero de dependencias</t>
  </si>
  <si>
    <t>Tablas de Retencion documental realizadas y aprobadas</t>
  </si>
  <si>
    <t>Software implementado</t>
  </si>
  <si>
    <t>Software implementado/1</t>
  </si>
  <si>
    <t>Numero de unidades documentales requeridas para digitalizacion digitalizadas/Numero de unidades documentales requeridas para digitalizacion</t>
  </si>
  <si>
    <t>Numero de unidades documentales digitalizadas</t>
  </si>
  <si>
    <t>Ejes estrategicos del PETI implementados/ ejes estrategicos del PETI</t>
  </si>
  <si>
    <t>Implemetnación PETI</t>
  </si>
  <si>
    <t>Items publicados en la pagina web/ items requeridos por la ley de transparencia publicados en la web.</t>
  </si>
  <si>
    <t>Cumplimiento Ley de Transparencia 1712 de 2014</t>
  </si>
  <si>
    <t>políticas de seguridad y privacidad de la información implementadas/políticas de seguridad y privacidad de la información formuladas</t>
  </si>
  <si>
    <t>Políticas formuladas e implementadas.</t>
  </si>
  <si>
    <t>Articulación intraweb con software de gestion documental/software de gestion documental implementado.</t>
  </si>
  <si>
    <t>Articulación intraweb y gestion documental.</t>
  </si>
  <si>
    <t>Comité Institucional de Gestión y Desempeño realizados/4</t>
  </si>
  <si>
    <t>Comité Institucional de Gestión y Desempeño documentados</t>
  </si>
  <si>
    <t>Procesos documentados/numero total de procesos</t>
  </si>
  <si>
    <t>Manua de procesos y procedimientos actualizado</t>
  </si>
  <si>
    <t>Espacios de participacion en transito y transporte activos/ Espacios de participacion en transito y transporte activos en que pudiera participar la entidad</t>
  </si>
  <si>
    <t>Participación en consejos, comites y rendiciones de cuentas publicas.</t>
  </si>
  <si>
    <t>Politica de riesgos documentada/1</t>
  </si>
  <si>
    <t>Politica de riesgos documentada</t>
  </si>
  <si>
    <t>Seguimiento a plan de mejoramiento documentados/ planes de mejoramiento presentados</t>
  </si>
  <si>
    <t>Planes de mejoramiento con su respectivo seguimiento</t>
  </si>
  <si>
    <t>Sesiones del CCCI/12</t>
  </si>
  <si>
    <t>Reunión mensual del comité</t>
  </si>
  <si>
    <t>Rendicion de la cuenta efectuada satisfactoriamente/1</t>
  </si>
  <si>
    <t>Items cargados satisfactoriamente en la rendicion de la cuenta</t>
  </si>
  <si>
    <t>Procesos con riesgos medidos</t>
  </si>
  <si>
    <t>Estatuto de auditoria aprobado en comité/1</t>
  </si>
  <si>
    <t>Estatuto de Auditoría elaborado y aprobado</t>
  </si>
  <si>
    <t>Plan de auditorías de calidad y control interno elaborados e implementados</t>
  </si>
  <si>
    <t>Informe de control interno contable realizado/1</t>
  </si>
  <si>
    <t>Informe de control interno contable en el año</t>
  </si>
  <si>
    <t>Jordanas educativas en seguridad vial realizadas/ jornadas programadas</t>
  </si>
  <si>
    <t>Jornadas pedaggicas en instituciones educactivas</t>
  </si>
  <si>
    <t xml:space="preserve">Área técnica de control del tránsito y registros </t>
  </si>
  <si>
    <t>Medio ludico diseñado por el IDTQ</t>
  </si>
  <si>
    <t>Campañas educativas en seguridad vial ejecutadas/ campañas programadas</t>
  </si>
  <si>
    <t>Total de camapañas educativas implementadas en operativos de control</t>
  </si>
  <si>
    <t>Operativos de control enfocados en verificaciones de coniciones tecnicas y generales/ total operativos realizados</t>
  </si>
  <si>
    <t>Operativos de control enfocados en informalidad/ total operativos realizados</t>
  </si>
  <si>
    <t>20% de los operativos enfocados informalidad</t>
  </si>
  <si>
    <t>60% de los operativos enfocados en verificaciones de coniciones tecnicas y generales</t>
  </si>
  <si>
    <t>Operativos de control enfocados envelocidad/ total operativos realizados</t>
  </si>
  <si>
    <t>20% de los operativos enfocados velocidad</t>
  </si>
  <si>
    <t>Situaciones de movilidad atendidas/ situaciones de movilidad reoprtadas</t>
  </si>
  <si>
    <t>Situaciones de movilidad atendidas efectivamente</t>
  </si>
  <si>
    <t>Municipios de jurisdiccion del IDTQ con presencia de agentes de transito/8</t>
  </si>
  <si>
    <t>Operativos y control del transito en los 8 municipios de la jurisdiccion del IDTQ.</t>
  </si>
  <si>
    <t>2.3.1.1) Gestionar colaboración institucional cuyas acciones se relacionan directamente con el plan estratégico de la entidad.</t>
  </si>
  <si>
    <t>Implementar estrategias de colaboracion insterinstitucional/ Acuerdos de colaboracion pactados</t>
  </si>
  <si>
    <t xml:space="preserve">Acuerdos o convenios de colaboracion institucional </t>
  </si>
  <si>
    <t>2.3.2.1) Fortalecimiento del proceso de cobro coactivo mediante la contratación de profesionales competentes que adelanten las acciones que la norma establece para su recaudo efectivo.</t>
  </si>
  <si>
    <t>Personal contratado para el proceso de cobro coactivo/2</t>
  </si>
  <si>
    <t>Contratacion de 2 profesionales para el proceso de cobro coactivo</t>
  </si>
  <si>
    <t>2.3.3.1) Instruir de manera teórica y práctica en técnicas de conducción y aplicar todos los exámenes y pruebas necesarios a las personas que aspiren a obtener el certificado de conducción a traves de la Escuela de Enseñanza Automovilística del Instituto Departamental de Tránsito del Quindío.</t>
  </si>
  <si>
    <t>Alumnos certificados por el CEA/ alumnos recibidos en la escuela</t>
  </si>
  <si>
    <t>Totalidad de los alumnos recibidos con se respectivo certificado para licencia</t>
  </si>
  <si>
    <t>Mts 2 señalizados y demarcados/ mts2 solicitados en los municipios</t>
  </si>
  <si>
    <t>Señalización en los municipios de jurisdicción del IDTQ</t>
  </si>
  <si>
    <t>Kilometros de Diagnóstico y supervisión de la señalización, demarcación de las vias de jurisdiccion del Idtq/ kilometros de jusrisdicción de vias del IDTQ</t>
  </si>
  <si>
    <t>Diagnóstico y supervisión de la señalización, demarcación de las vias de jurisdiccion del Idtq</t>
  </si>
  <si>
    <t>Kilometros de Diagnóstico y supervisión de las condiciones de siniestralidad y movilidad de las vias de jurisdiccion del Idtq/ kilometros de jusrisdicción de vias del IDTQ</t>
  </si>
  <si>
    <t>Diagnóstico y supervisión de las condiciones de siniestralidad y movilidad  de las vias de jurisdiccion del Idtq</t>
  </si>
  <si>
    <t>Normatividad cumplida/ nomatividad existente en demarcacion y señalizacion</t>
  </si>
  <si>
    <t>Totalidad de la normatividad del ministerio relacionada con demarcacion y demarcacion cumplida.</t>
  </si>
  <si>
    <t>DETALLE</t>
  </si>
  <si>
    <t>TOTAL</t>
  </si>
  <si>
    <t>RESULTADO</t>
  </si>
  <si>
    <t>Realizar estudio de cargas laborales y reposabilidades en cada puesto / numero total de puestos de trabajo</t>
  </si>
  <si>
    <t>No se ha realizado estudio de cargas laborales, tiempos y movimientos ni actualización del manual de funciones en esta vigencia.</t>
  </si>
  <si>
    <t>TRIMESTRE 1</t>
  </si>
  <si>
    <t>TRIMESTRE 2</t>
  </si>
  <si>
    <t>TRIMESTRE 3</t>
  </si>
  <si>
    <t>TRIMESTRE 4</t>
  </si>
  <si>
    <t>No se ha realizado diagnostico de entorno y clima laboral</t>
  </si>
  <si>
    <t>El Pasivocol de la entidad se enceuntra en proceso de verificación</t>
  </si>
  <si>
    <t>Para el segundo trimestre de 2020 se realizaron acciones de identificación y registro de los ex funcionarios de la entidad.</t>
  </si>
  <si>
    <t>Se identificaron 290 exfuncionarios de la entidad con relación al pasivo pensional, los cuales fueron registrados y actualizados en la plataforma Pasivocol</t>
  </si>
  <si>
    <t xml:space="preserve">Se programaron 10 actividades de bienestar social para la vigencia 2020 </t>
  </si>
  <si>
    <t>Las 4 rutas de Talento Humano cuentan con un total de 34 tematicas a implementar de las cuales se han ejecutado acciones en la siguiente cantidad.</t>
  </si>
  <si>
    <t>Se entregó satisfactoriamente la dotacion de los agentes de transito requerida por la norma</t>
  </si>
  <si>
    <t>Se entregó satisfactoriamente la dotacion a las 4 funcionarias del isntituto que lo requieren por ley</t>
  </si>
  <si>
    <t>Se trabaja en la formulación de los lineamientos basicos para la implementacion de un MSST</t>
  </si>
  <si>
    <t>Se tienen documentados el Programa de seguridad y salud en el trabajo, el Plan de Medicina Preventiva, Plan de Emergencia y Politica de SST los cuales se implementan gradualmente de manera efectiva</t>
  </si>
  <si>
    <t>Se tiene documentada la Política y Código de Integridad</t>
  </si>
  <si>
    <t>Plan Estratégico IDTQ formulado e implementado</t>
  </si>
  <si>
    <t>Se completaron 35 de acciones efectivamente de 40 contempladas en el plan.</t>
  </si>
  <si>
    <t>Proyecto de inversión formulado de acuerdo a las metas estrategicas del Plan de desarrollo departamental asi como el plan estrategico.</t>
  </si>
  <si>
    <t>Presupuesto 2020 sicualizado y adoptado en junta directiva</t>
  </si>
  <si>
    <t>Mapa de riesgos y controles por procesos de cada area de la entidad</t>
  </si>
  <si>
    <t>El normograma de la entidad se encuentra actualizado constantemente.</t>
  </si>
  <si>
    <t>Plan de acción para la vigilancia y Control de tránsito con sus indicadores de gestión, recursos y responsables no ha sido documentado, sin embargo se programa semanalmente la vigilancia y el control del transito según las necesidades inmediatas.</t>
  </si>
  <si>
    <t>No se ha realizado plan de accion para señalización, sin embargo se realizan las labores de demarcación según las necesidades recibidas por los municipios.</t>
  </si>
  <si>
    <t>Se realizó el diagnóstico y aforo de las selezacion y la demarcacion en las vias de jurisdiccion del IDTQ, a partir de lo cual se establece el programa de señalizacion y demarcacion</t>
  </si>
  <si>
    <t>No se tiene documentado un plan de accion para la formación en seguridad vial, sin embargo se adelantan campañas educativas en diferentes espacios del departamento.</t>
  </si>
  <si>
    <t>No se tiene documentado un plan de accion para la operación de RNA y RNC sin embargo la entidad presta servicios de transito satisfactoriamente.</t>
  </si>
  <si>
    <t>El CEA del IDTQ cuenta con el PEI proyecto educativo institucional como documento base para su operación</t>
  </si>
  <si>
    <t>No se ha actualizado el manual de procesos y procedimientos</t>
  </si>
  <si>
    <t xml:space="preserve">Se estima la necesidad de 10 vehículos. En la vigencia 2020 se adquirieron 3 motocicletas para el CEA </t>
  </si>
  <si>
    <t xml:space="preserve">Se estima la necesidad de 10 vehículos. </t>
  </si>
  <si>
    <t>$4,692,000</t>
  </si>
  <si>
    <t>A mes de marzo de ejecutaron recursos en el rubro de inversion de la siguiente manera</t>
  </si>
  <si>
    <t>$16,218,000</t>
  </si>
  <si>
    <t>Todos los contratos realizados cumplimiento con lista de chequeo.</t>
  </si>
  <si>
    <t>Avaluo Tecnico del Terreno y la edificacion del IDTQ</t>
  </si>
  <si>
    <t>Ajuste contable de la valorizacion resultante del avaluo tecnico.</t>
  </si>
  <si>
    <t>No se ha realizado dicha actividad</t>
  </si>
  <si>
    <t>Se tiene programado presentar informe de analisis y cuadre de pasivos a final de la vigencia</t>
  </si>
  <si>
    <t>La politica de gobierno digital propone 5 propositos, SERVICIOS DIGITALES DE CONFIANZA
procesos internos, seguros y eficientes
a partir de LAS CAPACIDADES DE GESTIón ti
Toma de decisiones basadas en datos
Empoderamiento ciudadano a través de
la consolidación de un Estado Abierto
IMPULSO EN EL DESARROLLO DE TERRITORIOS Y
CIUDADES INTELIGENTES</t>
  </si>
  <si>
    <t>No se ha realizado dicha actualización.</t>
  </si>
  <si>
    <t>Con fecha del 25 de sep se realiza la actualización del manual de contratación de la entidad para su aplicación en la vigencia 2021</t>
  </si>
  <si>
    <t>No se ha realizado revision ni actualización de la ordenanza 029 de 2009</t>
  </si>
  <si>
    <t>Se cumplen continuamente 35 de las 40 acciones planteadas en el Plan Anticorrupcion de la entidad</t>
  </si>
  <si>
    <t>El idtq cuenta con los siguientes canales de atención; Intraweb PQR, Redes sociales, correo electrónico, Teléfonos institucionales y presencial.</t>
  </si>
  <si>
    <t>La encuesta de satisfacción del cliente para el primer semestre de la vigencia 2020, dio como resultado un 30.85% de calificación de excelencia por el sercicio recibido.</t>
  </si>
  <si>
    <t>La encuesta de satisfacción del cliente para el segundo semestre de la vigencia 2020, dio como resultado un 45% de calificación de excelencia por el sercicio recibido.</t>
  </si>
  <si>
    <t>A la fecha no se han adeantado acciones al respecto</t>
  </si>
  <si>
    <t>La ley 1712 de 2014 etablece los lineamientos necesarios de publicación de información en el sitio web
Mecanismos de contacto
Mecanismos para la atención al ciudadano
Localización física, horarios de atención
Información de interés
Estructura orgánica y Talento Humano
Normatividad
Presupuesto
Planeación
Control
Contratación
Trámites y Servicios
Instrumentos de gestión de información pública
como ejes de datos para un total de 65 items solicitados.</t>
  </si>
  <si>
    <t>Politica y código de integridad implementados efectivamente.</t>
  </si>
  <si>
    <t>Tablero de indicadores de gestión implementado</t>
  </si>
  <si>
    <t>FURAG presentado en la vigencia 2020</t>
  </si>
  <si>
    <t>En el primer semestre de la vigencia 2020 se viene trabajando con el Plan de Desarrollo 2016-2019 en el cual se tienen 4 metas de producto cumplidas</t>
  </si>
  <si>
    <t>Para el segundo semestre de la vigencia 2020 se adopto el Plan de Desarrollo Tu y Yo 2020-2023, en el cual el IDTQ cuenta con 4 metas de producto. Para iniciar su respectiva implementación.</t>
  </si>
  <si>
    <t>Implementacion metas del proyecto/ Metas del proyecto</t>
  </si>
  <si>
    <t>En la vigencia 2020 se viene trabajando con proyecto de inversión basado en el Plan de Desarrollo 2016-2019 en el cual se tienen 4 metas de producto cumplidas</t>
  </si>
  <si>
    <t>Seguimiento anual al PAC</t>
  </si>
  <si>
    <t>Seguimiento PAC realizado de la vigencia 2019</t>
  </si>
  <si>
    <t>Seguimiento Anual al PAC/1</t>
  </si>
  <si>
    <t>PAA no se ha presentado a Colombia Cimpra Eficiente</t>
  </si>
  <si>
    <t>PAA presentado y actualizado  a Colombia Cimpra Eficiente</t>
  </si>
  <si>
    <t>De 18 acciones que contempla el plan se adelantaron 5</t>
  </si>
  <si>
    <t>Actas de cruce de información financiera del trimestre</t>
  </si>
  <si>
    <t>No se ha presentado informe de analisis del gasto</t>
  </si>
  <si>
    <t>Comité  Institucional de Gestión y Desempeño sesionado regularmente</t>
  </si>
  <si>
    <t>No se evidencia acta de comité de sostenibilidad contable</t>
  </si>
  <si>
    <t>Comité de sostenibilidad contable desarrollado efectivamente en el trimestre</t>
  </si>
  <si>
    <t>Comité de concicliaciones sesionado según se requiere</t>
  </si>
  <si>
    <t>El idtq cuenta cuenta con un programa de gestion documental docuementado y adoptado</t>
  </si>
  <si>
    <t>Se le realizo seguimiento al inventario documental a los funcionarios que custodian docuemtnsos de la entidad</t>
  </si>
  <si>
    <t>5 TRD realizadas para cada uno de los procesos</t>
  </si>
  <si>
    <t xml:space="preserve">No se ha adquirido el  software de gestión documental </t>
  </si>
  <si>
    <t xml:space="preserve">No se ha realido el proceso de digitalización del archivo </t>
  </si>
  <si>
    <t>El Plan Estratégico de las tecnologías de la Información PETI, se encuentra documentado y cuenta con 4 fases para su implementación, de las cuales se viene avanzando en la primera de ellas</t>
  </si>
  <si>
    <t>políticas de seguridad y privacidad de la información implementadas</t>
  </si>
  <si>
    <t>La entidad no ha adquirido software de gestion documental</t>
  </si>
  <si>
    <t>No se ejecutaron sesiones del comité en el primer trimestre de la vigencia</t>
  </si>
  <si>
    <t>Se realizaron 3 sesiones del comité institucional de gestion y desempeño en el segundo trimestre de la vigencia 2020</t>
  </si>
  <si>
    <t>Se realizaron 4 sesiones del comité institucional de gestion y desempeño en el tercer trimestre de la vigencia 2020</t>
  </si>
  <si>
    <t>Se realizaron 3 sesiones del comité institucional de gestion y desempeño en el cuarto trimestre de la vigencia 2020</t>
  </si>
  <si>
    <t>Todos los procesos se encuentran documentados en el manual de procesos y procedimientos, sin embargo  este requiere actualización</t>
  </si>
  <si>
    <t>El IDTQ participa activamente en el Consejo Territorial de Seguridad Vial y el Comité Departamental de Seguridad Vial, asi mismo en la junta directiva de esta entidad se da alcance a los grupos de interes faltantes.</t>
  </si>
  <si>
    <t>EL IDTQ implementa efectivamente su politica de administracion del riesgo, basada en las lineas de defensa propuestas por el MIPG.</t>
  </si>
  <si>
    <t>Planes de mejoramiento control interno y contraloria departamental documentados</t>
  </si>
  <si>
    <t>Comité Corrdinador de Control Interno reunido de manera mensual efectivamente</t>
  </si>
  <si>
    <t>Rendicion de la cuenta efectuada satisfactoriamente en el mes de febrero</t>
  </si>
  <si>
    <t>Procesos medidos en el Mapa de riesgos/5</t>
  </si>
  <si>
    <t>El mapa de riesgos por procesos del IDTQ cuenta con los 5 procesos estrategicos de la entidad, Dirección, Subdirecció, Area técnica, y oficinas asesoras juridica y control interno.</t>
  </si>
  <si>
    <t>Plan de auditorías de control interno elaborado e implementados/1</t>
  </si>
  <si>
    <t>Cartilla aprendizaje en seguridad vial/1</t>
  </si>
  <si>
    <t>No se ha desarrollado esta herramienta lúdica</t>
  </si>
  <si>
    <t>El IDTQ realiza de manera constante operativos de control y prevención del Tránsito en los 8 municipios de su jurisdicción</t>
  </si>
  <si>
    <t>El IDTQ cuenta con el convenio 082 con la Agencia Nacional de Seguridad Vial para la implementación de Pequeñas Grandes Obras, asi mismo adelanta acuerdo de entendimiento con la ANSV para la creación de la Red de Observatorios de Seguridad Vial en el Departamento.</t>
  </si>
  <si>
    <t>No se ha realizado el diagnóstico en las vías</t>
  </si>
  <si>
    <t>Se realizó el diagnóstico y aforo de las selezacion y la demarcacion en las vias de jurisdiccion del IDTQ, con un total de 159,2 kilometros de via analizados.</t>
  </si>
  <si>
    <t>CIRCASIA
liea de pare: 35  -  105 mts2
sentidos viales: 80  -  70 mts2
Prohibido Parqueo: 10  -  224 mts2
Linea Peatonal: 50  -  12 mts 2
Resaltos: 4  -  84 mts2
Zona de parqueo: 10  -  10 mts2
Zona oficial: 2  -  2 mts2
Zona de cargue: 5  -  4 mts2
Resalto virtual: 2  -  30 mts2
FILANDIA
resaltos: 4  -  48 mts2
RIOVERDE-CORDOBA
linea central: 30 mts2
PIJAO
sentidos viales: 5  - 9 mts2
señal de pare: 1  -  3 mts2
linea de pare: 1  -  2 mts2
peatonales: 9  -  18 mts2</t>
  </si>
  <si>
    <t>Se tiene depurado todo el listado de solicitudes</t>
  </si>
  <si>
    <t>Inversión realizada en porcentaje</t>
  </si>
  <si>
    <t>Se ha gantarizado el funcionamiento del CEA, suministrando instructores, vehiculos y personal para su funcionamiento adecuado.</t>
  </si>
  <si>
    <t>2 de 16 actividades programadas del Plan de mantenimiento de la planta fisica.</t>
  </si>
  <si>
    <t>6 de 16 actividades programadas del Plan de mantenimiento de la planta fisica.</t>
  </si>
  <si>
    <t>8 de 16 actividades programadas del Plan de mantenimiento de la planta fisica.</t>
  </si>
  <si>
    <t>9 de 16 actividades programadas del Plan de mantenimiento de la planta fisica.</t>
  </si>
  <si>
    <t>No se presentaron demandas ante el IDTQ</t>
  </si>
  <si>
    <t>Contratos realizados con el cumplimiento de todos los requisitos legales</t>
  </si>
  <si>
    <t>Se realizó seguimiento al Plan de Mejoramiento Institucional, procurando su cumplimiento y dejando evidencia de cada acción de mejora o correctiva</t>
  </si>
  <si>
    <t>1.7.2.2) Elaborar e implementar el Plan de auditorías de control interno.</t>
  </si>
  <si>
    <t>Se adoptó mediante Comité Institucional de Contro interno en el primer trimestre de la vigencia.</t>
  </si>
  <si>
    <t>6 camapañas realizadas en educación vial</t>
  </si>
  <si>
    <t>372 personas capacitadas</t>
  </si>
  <si>
    <t>No se realizaron campañas en educación vial en este trimestre</t>
  </si>
  <si>
    <t>0 personas capacitadas</t>
  </si>
  <si>
    <t>1 camapañas realizada en educación vial</t>
  </si>
  <si>
    <t>15 personas capacitadas</t>
  </si>
  <si>
    <t>6 camapañas realizada en educación vial</t>
  </si>
  <si>
    <t>196 personas capacitadas</t>
  </si>
  <si>
    <t>1 camapaña realizada en el mes de enero y febrero en educación vial</t>
  </si>
  <si>
    <t>98 estudiantes capacitadas</t>
  </si>
  <si>
    <t>No se realizaron campañas de educación vial en Insttuciones Educativas en este trimestre</t>
  </si>
  <si>
    <t>90 de los 150 operativos realizados en el trimestre</t>
  </si>
  <si>
    <t>26 de los 43 operativos realizados en el trimestre</t>
  </si>
  <si>
    <t>123 de los 206 operativos realizados en el trimestre</t>
  </si>
  <si>
    <t>125 de los 208 operativos realizados en el trimestre</t>
  </si>
  <si>
    <t>30 de los 150 operativos realizados en el trimestre</t>
  </si>
  <si>
    <t>8 de los 43 operativos realizados en el trimestre</t>
  </si>
  <si>
    <t>41 de los 206 operativos realizados en el trimestre</t>
  </si>
  <si>
    <t>42 de los 208 operativos realizados en el trimestre</t>
  </si>
  <si>
    <t>Rodas las situaciones de movilidad atendidas efectivamente</t>
  </si>
  <si>
    <t>2 personas contratadas de apoyo a este proceso.</t>
  </si>
  <si>
    <t>No se ha realizado inspección de los corredores viales</t>
  </si>
  <si>
    <t>159,2 KILOMETROS analizados en aforo y diagnostico de señalización</t>
  </si>
  <si>
    <t>Cumplimiento de la NRC 1461 en los procesos de señalizacion y demarcacion que adealanta la entidad</t>
  </si>
  <si>
    <t>Se recibieron 3 quejas disciplinarias en el primer trimestre del 2020 las cuales fueron tramitadas según el debido proceso</t>
  </si>
  <si>
    <t>No se recibieron quejas disciplinarias este periodo pero se gestiona el debido proceso de las ya existentes</t>
  </si>
  <si>
    <t>en este periodo no se ha dado implementacion de los lineamientos de SST</t>
  </si>
  <si>
    <t>Se han implementado 19 de los 21 lineamientos minimos que exige la ey en materia de SST</t>
  </si>
  <si>
    <t>A mes de JUNIO de ejecutaron recursos en el rubro de inversion de la siguiente manera</t>
  </si>
  <si>
    <t>A mes de Septiembre de ejecutaron recursos en el rubro de inversion de la siguiente manera</t>
  </si>
  <si>
    <t>$22,338,000</t>
  </si>
  <si>
    <t>A mes de diciembre de ejecutaron recursos en el rubro de inversion de la siguiente manera</t>
  </si>
  <si>
    <t>$52.352.000</t>
  </si>
  <si>
    <t>Alumnos recibidos y certificados por la escuela</t>
  </si>
  <si>
    <t>159,2 km</t>
  </si>
  <si>
    <t>Cumplimiento del Plan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</si>
</sst>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sz val="9"/>
      <color indexed="9"/>
      <name val="Arial"/>
      <family val="2"/>
    </font>
    <font>
      <b/>
      <sz val="10"/>
      <color indexed="9"/>
      <name val="Arial"/>
      <family val="2"/>
    </font>
    <font>
      <b/>
      <sz val="10"/>
      <color indexed="8"/>
      <name val="Arial"/>
      <family val="2"/>
    </font>
    <font>
      <sz val="10"/>
      <color indexed="8"/>
      <name val="Arial"/>
      <family val="2"/>
    </font>
    <font>
      <b/>
      <sz val="12"/>
      <color indexed="8"/>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FFFF"/>
      <name val="Arial"/>
      <family val="2"/>
    </font>
    <font>
      <b/>
      <sz val="9"/>
      <color rgb="FFFFFFFF"/>
      <name val="Arial"/>
      <family val="2"/>
    </font>
    <font>
      <sz val="10"/>
      <color theme="1"/>
      <name val="Arial"/>
      <family val="2"/>
    </font>
    <font>
      <b/>
      <sz val="10"/>
      <color theme="1"/>
      <name val="Arial"/>
      <family val="2"/>
    </font>
    <font>
      <b/>
      <sz val="12"/>
      <color theme="1"/>
      <name val="Arial"/>
      <family val="2"/>
    </font>
    <font>
      <b/>
      <sz val="10"/>
      <color theme="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DEEAF6"/>
        <bgColor indexed="64"/>
      </patternFill>
    </fill>
    <fill>
      <patternFill patternType="solid">
        <fgColor rgb="FF9CC2E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34">
    <xf numFmtId="0" fontId="0" fillId="0" borderId="0" xfId="0" applyFont="1" applyAlignment="1">
      <alignment/>
    </xf>
    <xf numFmtId="0" fontId="40" fillId="33" borderId="10" xfId="0" applyFont="1" applyFill="1" applyBorder="1" applyAlignment="1">
      <alignment horizontal="center" vertical="center" wrapText="1"/>
    </xf>
    <xf numFmtId="0" fontId="0" fillId="0" borderId="10" xfId="0" applyBorder="1" applyAlignment="1">
      <alignment horizontal="center" vertical="center" wrapText="1"/>
    </xf>
    <xf numFmtId="9" fontId="0" fillId="0" borderId="10" xfId="0" applyNumberFormat="1" applyBorder="1" applyAlignment="1">
      <alignment horizontal="center" vertical="center" wrapText="1"/>
    </xf>
    <xf numFmtId="0" fontId="41" fillId="33" borderId="10" xfId="0" applyFont="1" applyFill="1" applyBorder="1" applyAlignment="1">
      <alignment horizontal="center" vertical="center" wrapText="1"/>
    </xf>
    <xf numFmtId="0" fontId="42" fillId="34" borderId="10" xfId="0" applyFont="1" applyFill="1" applyBorder="1" applyAlignment="1">
      <alignment vertical="center" wrapText="1"/>
    </xf>
    <xf numFmtId="0" fontId="42" fillId="35" borderId="10" xfId="0" applyFont="1" applyFill="1" applyBorder="1" applyAlignment="1">
      <alignment vertical="center" wrapText="1"/>
    </xf>
    <xf numFmtId="0" fontId="42" fillId="34" borderId="10" xfId="0" applyFont="1" applyFill="1" applyBorder="1" applyAlignment="1">
      <alignment horizontal="center" vertical="center" wrapText="1"/>
    </xf>
    <xf numFmtId="0" fontId="43" fillId="35" borderId="10" xfId="0" applyFont="1" applyFill="1" applyBorder="1" applyAlignment="1">
      <alignment vertical="center" wrapText="1"/>
    </xf>
    <xf numFmtId="0" fontId="44" fillId="35" borderId="10" xfId="0" applyFont="1" applyFill="1" applyBorder="1" applyAlignment="1">
      <alignment vertical="center" wrapText="1"/>
    </xf>
    <xf numFmtId="0" fontId="42" fillId="35"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5" fillId="33" borderId="10" xfId="0" applyFont="1" applyFill="1" applyBorder="1" applyAlignment="1">
      <alignment horizontal="center" vertical="center" wrapText="1"/>
    </xf>
    <xf numFmtId="9" fontId="45" fillId="33" borderId="10" xfId="53" applyFont="1" applyFill="1" applyBorder="1" applyAlignment="1">
      <alignment horizontal="center" vertical="center" wrapText="1"/>
    </xf>
    <xf numFmtId="0" fontId="0" fillId="0" borderId="10" xfId="0" applyBorder="1" applyAlignment="1">
      <alignment horizontal="center" vertical="center"/>
    </xf>
    <xf numFmtId="9" fontId="0" fillId="0" borderId="10" xfId="0" applyNumberFormat="1" applyBorder="1" applyAlignment="1">
      <alignment horizontal="center" vertical="center"/>
    </xf>
    <xf numFmtId="9" fontId="0" fillId="0" borderId="10" xfId="53" applyFont="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10" fontId="0" fillId="0" borderId="10" xfId="0" applyNumberFormat="1" applyBorder="1" applyAlignment="1">
      <alignment horizontal="center" vertical="center"/>
    </xf>
    <xf numFmtId="0" fontId="0" fillId="0" borderId="12" xfId="0" applyFill="1" applyBorder="1" applyAlignment="1">
      <alignment horizontal="center" vertical="center" wrapText="1"/>
    </xf>
    <xf numFmtId="0" fontId="46" fillId="0" borderId="10" xfId="0" applyFont="1" applyFill="1" applyBorder="1" applyAlignment="1">
      <alignment horizontal="center" vertical="center" wrapText="1"/>
    </xf>
    <xf numFmtId="9" fontId="0" fillId="0" borderId="10" xfId="0" applyNumberFormat="1" applyFill="1" applyBorder="1" applyAlignment="1">
      <alignment horizontal="center" vertical="center" wrapText="1"/>
    </xf>
    <xf numFmtId="0" fontId="0" fillId="0" borderId="10" xfId="0" applyFill="1" applyBorder="1" applyAlignment="1">
      <alignment horizontal="center" vertical="center"/>
    </xf>
    <xf numFmtId="9" fontId="0" fillId="0" borderId="10" xfId="0" applyNumberFormat="1" applyFill="1" applyBorder="1" applyAlignment="1">
      <alignment horizontal="center" vertical="center"/>
    </xf>
    <xf numFmtId="0" fontId="42" fillId="34" borderId="10"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2" fillId="35" borderId="10" xfId="0" applyFont="1" applyFill="1" applyBorder="1" applyAlignment="1">
      <alignment vertical="center" wrapText="1"/>
    </xf>
    <xf numFmtId="0" fontId="43" fillId="35" borderId="10" xfId="0" applyFont="1" applyFill="1" applyBorder="1" applyAlignment="1">
      <alignment horizontal="center" vertical="center" wrapText="1"/>
    </xf>
    <xf numFmtId="0" fontId="42" fillId="34" borderId="10" xfId="0" applyFont="1" applyFill="1" applyBorder="1" applyAlignment="1">
      <alignment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94"/>
  <sheetViews>
    <sheetView tabSelected="1" zoomScale="55" zoomScaleNormal="55" zoomScalePageLayoutView="0" workbookViewId="0" topLeftCell="C1">
      <selection activeCell="C4" sqref="C4:C6"/>
    </sheetView>
  </sheetViews>
  <sheetFormatPr defaultColWidth="11.421875" defaultRowHeight="15"/>
  <cols>
    <col min="1" max="1" width="20.28125" style="0" customWidth="1"/>
    <col min="2" max="2" width="20.8515625" style="0" customWidth="1"/>
    <col min="3" max="3" width="30.00390625" style="0" customWidth="1"/>
    <col min="4" max="4" width="38.140625" style="0" customWidth="1"/>
    <col min="5" max="5" width="27.57421875" style="0" customWidth="1"/>
    <col min="6" max="6" width="21.8515625" style="0" customWidth="1"/>
    <col min="8" max="8" width="20.421875" style="0" customWidth="1"/>
    <col min="9" max="9" width="20.00390625" style="0" customWidth="1"/>
    <col min="10" max="10" width="21.8515625" style="0" customWidth="1"/>
    <col min="11" max="11" width="28.421875" style="0" customWidth="1"/>
    <col min="12" max="12" width="14.7109375" style="0" customWidth="1"/>
    <col min="13" max="13" width="14.8515625" style="0" customWidth="1"/>
    <col min="14" max="14" width="25.421875" style="0" customWidth="1"/>
    <col min="15" max="15" width="14.7109375" style="0" customWidth="1"/>
    <col min="16" max="16" width="14.8515625" style="0" customWidth="1"/>
    <col min="17" max="17" width="25.421875" style="0" customWidth="1"/>
    <col min="18" max="18" width="14.7109375" style="0" customWidth="1"/>
    <col min="19" max="19" width="14.8515625" style="0" customWidth="1"/>
    <col min="20" max="20" width="25.421875" style="0" customWidth="1"/>
    <col min="21" max="21" width="14.7109375" style="0" customWidth="1"/>
    <col min="22" max="22" width="14.8515625" style="0" customWidth="1"/>
  </cols>
  <sheetData>
    <row r="2" spans="11:22" ht="15" customHeight="1">
      <c r="K2" s="31" t="s">
        <v>334</v>
      </c>
      <c r="L2" s="32"/>
      <c r="M2" s="33"/>
      <c r="N2" s="31" t="s">
        <v>335</v>
      </c>
      <c r="O2" s="32"/>
      <c r="P2" s="33"/>
      <c r="Q2" s="31" t="s">
        <v>336</v>
      </c>
      <c r="R2" s="32"/>
      <c r="S2" s="33"/>
      <c r="T2" s="31" t="s">
        <v>337</v>
      </c>
      <c r="U2" s="32"/>
      <c r="V2" s="33"/>
    </row>
    <row r="3" spans="1:22" ht="44.25" customHeight="1">
      <c r="A3" s="4" t="s">
        <v>0</v>
      </c>
      <c r="B3" s="1" t="s">
        <v>1</v>
      </c>
      <c r="C3" s="1" t="s">
        <v>2</v>
      </c>
      <c r="D3" s="1" t="s">
        <v>3</v>
      </c>
      <c r="E3" s="1" t="s">
        <v>109</v>
      </c>
      <c r="F3" s="1" t="s">
        <v>110</v>
      </c>
      <c r="G3" s="1" t="s">
        <v>111</v>
      </c>
      <c r="H3" s="1" t="s">
        <v>112</v>
      </c>
      <c r="I3" s="1" t="s">
        <v>113</v>
      </c>
      <c r="J3" s="1" t="s">
        <v>114</v>
      </c>
      <c r="K3" s="12" t="s">
        <v>329</v>
      </c>
      <c r="L3" s="12" t="s">
        <v>330</v>
      </c>
      <c r="M3" s="13" t="s">
        <v>331</v>
      </c>
      <c r="N3" s="12" t="s">
        <v>329</v>
      </c>
      <c r="O3" s="12" t="s">
        <v>330</v>
      </c>
      <c r="P3" s="13" t="s">
        <v>331</v>
      </c>
      <c r="Q3" s="12" t="s">
        <v>329</v>
      </c>
      <c r="R3" s="12" t="s">
        <v>330</v>
      </c>
      <c r="S3" s="13" t="s">
        <v>331</v>
      </c>
      <c r="T3" s="12" t="s">
        <v>329</v>
      </c>
      <c r="U3" s="12" t="s">
        <v>330</v>
      </c>
      <c r="V3" s="13" t="s">
        <v>331</v>
      </c>
    </row>
    <row r="4" spans="1:22" ht="111.75" customHeight="1">
      <c r="A4" s="27" t="s">
        <v>4</v>
      </c>
      <c r="B4" s="25" t="s">
        <v>5</v>
      </c>
      <c r="C4" s="25" t="s">
        <v>6</v>
      </c>
      <c r="D4" s="5" t="s">
        <v>7</v>
      </c>
      <c r="E4" s="2" t="s">
        <v>332</v>
      </c>
      <c r="F4" s="2" t="s">
        <v>115</v>
      </c>
      <c r="G4" s="3">
        <v>1</v>
      </c>
      <c r="H4" s="2" t="s">
        <v>116</v>
      </c>
      <c r="I4" s="2" t="s">
        <v>117</v>
      </c>
      <c r="J4" s="2" t="s">
        <v>118</v>
      </c>
      <c r="K4" s="11" t="s">
        <v>333</v>
      </c>
      <c r="L4" s="14">
        <v>0</v>
      </c>
      <c r="M4" s="14">
        <v>0</v>
      </c>
      <c r="N4" s="11" t="s">
        <v>333</v>
      </c>
      <c r="O4" s="14">
        <v>0</v>
      </c>
      <c r="P4" s="14">
        <v>0</v>
      </c>
      <c r="Q4" s="11" t="s">
        <v>333</v>
      </c>
      <c r="R4" s="14">
        <v>0</v>
      </c>
      <c r="S4" s="14">
        <v>0</v>
      </c>
      <c r="T4" s="11" t="s">
        <v>333</v>
      </c>
      <c r="U4" s="14">
        <v>0</v>
      </c>
      <c r="V4" s="14">
        <v>0</v>
      </c>
    </row>
    <row r="5" spans="1:22" ht="91.5" customHeight="1">
      <c r="A5" s="27"/>
      <c r="B5" s="25"/>
      <c r="C5" s="25"/>
      <c r="D5" s="5" t="s">
        <v>8</v>
      </c>
      <c r="E5" s="2" t="s">
        <v>119</v>
      </c>
      <c r="F5" s="2" t="s">
        <v>120</v>
      </c>
      <c r="G5" s="3">
        <v>1</v>
      </c>
      <c r="H5" s="2" t="s">
        <v>116</v>
      </c>
      <c r="I5" s="2" t="s">
        <v>121</v>
      </c>
      <c r="J5" s="2" t="s">
        <v>118</v>
      </c>
      <c r="K5" s="11" t="s">
        <v>338</v>
      </c>
      <c r="L5" s="14">
        <v>0</v>
      </c>
      <c r="M5" s="14">
        <v>0</v>
      </c>
      <c r="N5" s="11" t="s">
        <v>338</v>
      </c>
      <c r="O5" s="14">
        <v>0</v>
      </c>
      <c r="P5" s="14">
        <v>0</v>
      </c>
      <c r="Q5" s="11" t="s">
        <v>338</v>
      </c>
      <c r="R5" s="14">
        <v>0</v>
      </c>
      <c r="S5" s="14">
        <v>0</v>
      </c>
      <c r="T5" s="11" t="s">
        <v>338</v>
      </c>
      <c r="U5" s="14">
        <v>0</v>
      </c>
      <c r="V5" s="14">
        <v>0</v>
      </c>
    </row>
    <row r="6" spans="1:22" ht="106.5" customHeight="1">
      <c r="A6" s="27"/>
      <c r="B6" s="25"/>
      <c r="C6" s="25"/>
      <c r="D6" s="5" t="s">
        <v>9</v>
      </c>
      <c r="E6" s="2" t="s">
        <v>122</v>
      </c>
      <c r="F6" s="2" t="s">
        <v>123</v>
      </c>
      <c r="G6" s="3">
        <v>1</v>
      </c>
      <c r="H6" s="2" t="s">
        <v>116</v>
      </c>
      <c r="I6" s="2" t="s">
        <v>121</v>
      </c>
      <c r="J6" s="2" t="s">
        <v>118</v>
      </c>
      <c r="K6" s="11" t="s">
        <v>339</v>
      </c>
      <c r="L6" s="14">
        <v>0</v>
      </c>
      <c r="M6" s="14">
        <v>0</v>
      </c>
      <c r="N6" s="11" t="s">
        <v>340</v>
      </c>
      <c r="O6" s="14">
        <v>0</v>
      </c>
      <c r="P6" s="14">
        <v>0</v>
      </c>
      <c r="Q6" s="11" t="s">
        <v>341</v>
      </c>
      <c r="R6" s="14">
        <v>290</v>
      </c>
      <c r="S6" s="14">
        <v>1</v>
      </c>
      <c r="T6" s="11" t="s">
        <v>341</v>
      </c>
      <c r="U6" s="14">
        <v>290</v>
      </c>
      <c r="V6" s="14">
        <v>1</v>
      </c>
    </row>
    <row r="7" spans="1:22" ht="71.25" customHeight="1">
      <c r="A7" s="27"/>
      <c r="B7" s="25"/>
      <c r="C7" s="25" t="s">
        <v>10</v>
      </c>
      <c r="D7" s="5" t="s">
        <v>11</v>
      </c>
      <c r="E7" s="2" t="s">
        <v>124</v>
      </c>
      <c r="F7" s="2" t="s">
        <v>125</v>
      </c>
      <c r="G7" s="3">
        <v>1</v>
      </c>
      <c r="H7" s="2" t="s">
        <v>116</v>
      </c>
      <c r="I7" s="2" t="s">
        <v>121</v>
      </c>
      <c r="J7" s="2" t="s">
        <v>118</v>
      </c>
      <c r="K7" s="11" t="s">
        <v>342</v>
      </c>
      <c r="L7" s="14">
        <v>1</v>
      </c>
      <c r="M7" s="15">
        <v>0.1</v>
      </c>
      <c r="N7" s="11" t="s">
        <v>342</v>
      </c>
      <c r="O7" s="14">
        <v>1</v>
      </c>
      <c r="P7" s="15">
        <v>0.1</v>
      </c>
      <c r="Q7" s="11" t="s">
        <v>342</v>
      </c>
      <c r="R7" s="14">
        <v>3</v>
      </c>
      <c r="S7" s="15">
        <v>0.3</v>
      </c>
      <c r="T7" s="11" t="s">
        <v>342</v>
      </c>
      <c r="U7" s="14">
        <v>4</v>
      </c>
      <c r="V7" s="15">
        <v>0.4</v>
      </c>
    </row>
    <row r="8" spans="1:22" ht="99" customHeight="1">
      <c r="A8" s="27"/>
      <c r="B8" s="25"/>
      <c r="C8" s="25"/>
      <c r="D8" s="5" t="s">
        <v>12</v>
      </c>
      <c r="E8" s="2" t="s">
        <v>126</v>
      </c>
      <c r="F8" s="2" t="s">
        <v>127</v>
      </c>
      <c r="G8" s="3">
        <v>1</v>
      </c>
      <c r="H8" s="2" t="s">
        <v>116</v>
      </c>
      <c r="I8" s="2" t="s">
        <v>121</v>
      </c>
      <c r="J8" s="2" t="s">
        <v>128</v>
      </c>
      <c r="K8" s="11" t="s">
        <v>343</v>
      </c>
      <c r="L8" s="14">
        <v>19</v>
      </c>
      <c r="M8" s="16">
        <f>19/34</f>
        <v>0.5588235294117647</v>
      </c>
      <c r="N8" s="11" t="s">
        <v>343</v>
      </c>
      <c r="O8" s="14">
        <v>19</v>
      </c>
      <c r="P8" s="16">
        <f>19/34</f>
        <v>0.5588235294117647</v>
      </c>
      <c r="Q8" s="11" t="s">
        <v>343</v>
      </c>
      <c r="R8" s="14">
        <v>19</v>
      </c>
      <c r="S8" s="16">
        <f>19/34</f>
        <v>0.5588235294117647</v>
      </c>
      <c r="T8" s="11" t="s">
        <v>343</v>
      </c>
      <c r="U8" s="14">
        <v>19</v>
      </c>
      <c r="V8" s="16">
        <f>19/34</f>
        <v>0.5588235294117647</v>
      </c>
    </row>
    <row r="9" spans="1:22" ht="75">
      <c r="A9" s="27"/>
      <c r="B9" s="25"/>
      <c r="C9" s="25"/>
      <c r="D9" s="5" t="s">
        <v>13</v>
      </c>
      <c r="E9" s="2" t="s">
        <v>129</v>
      </c>
      <c r="F9" s="2" t="s">
        <v>130</v>
      </c>
      <c r="G9" s="3">
        <v>1</v>
      </c>
      <c r="H9" s="2" t="s">
        <v>116</v>
      </c>
      <c r="I9" s="2" t="s">
        <v>121</v>
      </c>
      <c r="J9" s="2" t="s">
        <v>128</v>
      </c>
      <c r="K9" s="11" t="s">
        <v>344</v>
      </c>
      <c r="L9" s="14">
        <v>1</v>
      </c>
      <c r="M9" s="15">
        <v>1</v>
      </c>
      <c r="N9" s="11" t="s">
        <v>344</v>
      </c>
      <c r="O9" s="14">
        <v>1</v>
      </c>
      <c r="P9" s="15">
        <v>1</v>
      </c>
      <c r="Q9" s="11" t="s">
        <v>344</v>
      </c>
      <c r="R9" s="14">
        <v>2</v>
      </c>
      <c r="S9" s="15">
        <v>1</v>
      </c>
      <c r="T9" s="11" t="s">
        <v>344</v>
      </c>
      <c r="U9" s="14">
        <v>3</v>
      </c>
      <c r="V9" s="15">
        <v>1</v>
      </c>
    </row>
    <row r="10" spans="1:22" ht="68.25" customHeight="1">
      <c r="A10" s="27"/>
      <c r="B10" s="25"/>
      <c r="C10" s="25"/>
      <c r="D10" s="5" t="s">
        <v>14</v>
      </c>
      <c r="E10" s="2" t="s">
        <v>131</v>
      </c>
      <c r="F10" s="2" t="s">
        <v>132</v>
      </c>
      <c r="G10" s="3">
        <v>1</v>
      </c>
      <c r="H10" s="2" t="s">
        <v>116</v>
      </c>
      <c r="I10" s="2" t="s">
        <v>121</v>
      </c>
      <c r="J10" s="2" t="s">
        <v>118</v>
      </c>
      <c r="K10" s="11" t="s">
        <v>429</v>
      </c>
      <c r="L10" s="14">
        <v>1</v>
      </c>
      <c r="M10" s="15">
        <v>1</v>
      </c>
      <c r="N10" s="11" t="s">
        <v>429</v>
      </c>
      <c r="O10" s="14">
        <v>1</v>
      </c>
      <c r="P10" s="15">
        <v>1</v>
      </c>
      <c r="Q10" s="11" t="s">
        <v>429</v>
      </c>
      <c r="R10" s="14">
        <v>1</v>
      </c>
      <c r="S10" s="15">
        <v>1</v>
      </c>
      <c r="T10" s="11" t="s">
        <v>429</v>
      </c>
      <c r="U10" s="14">
        <v>1</v>
      </c>
      <c r="V10" s="15">
        <v>1</v>
      </c>
    </row>
    <row r="11" spans="1:22" ht="87.75" customHeight="1">
      <c r="A11" s="27"/>
      <c r="B11" s="25"/>
      <c r="C11" s="25"/>
      <c r="D11" s="5" t="s">
        <v>15</v>
      </c>
      <c r="E11" s="2" t="s">
        <v>133</v>
      </c>
      <c r="F11" s="2" t="s">
        <v>134</v>
      </c>
      <c r="G11" s="3">
        <v>1</v>
      </c>
      <c r="H11" s="2" t="s">
        <v>116</v>
      </c>
      <c r="I11" s="2" t="s">
        <v>121</v>
      </c>
      <c r="J11" s="2" t="s">
        <v>118</v>
      </c>
      <c r="K11" s="11" t="s">
        <v>345</v>
      </c>
      <c r="L11" s="14">
        <v>4</v>
      </c>
      <c r="M11" s="15">
        <v>1</v>
      </c>
      <c r="N11" s="11" t="s">
        <v>345</v>
      </c>
      <c r="O11" s="14">
        <v>4</v>
      </c>
      <c r="P11" s="15">
        <v>1</v>
      </c>
      <c r="Q11" s="11" t="s">
        <v>345</v>
      </c>
      <c r="R11" s="14">
        <v>4</v>
      </c>
      <c r="S11" s="15">
        <v>1</v>
      </c>
      <c r="T11" s="11" t="s">
        <v>345</v>
      </c>
      <c r="U11" s="14">
        <v>4</v>
      </c>
      <c r="V11" s="15">
        <v>1</v>
      </c>
    </row>
    <row r="12" spans="1:22" ht="135">
      <c r="A12" s="27"/>
      <c r="B12" s="25"/>
      <c r="C12" s="25"/>
      <c r="D12" s="5" t="s">
        <v>16</v>
      </c>
      <c r="E12" s="2" t="s">
        <v>135</v>
      </c>
      <c r="F12" s="2" t="s">
        <v>136</v>
      </c>
      <c r="G12" s="3">
        <v>1</v>
      </c>
      <c r="H12" s="2" t="s">
        <v>116</v>
      </c>
      <c r="I12" s="2" t="s">
        <v>137</v>
      </c>
      <c r="J12" s="2" t="s">
        <v>118</v>
      </c>
      <c r="K12" s="11" t="s">
        <v>346</v>
      </c>
      <c r="L12" s="14">
        <v>1</v>
      </c>
      <c r="M12" s="15">
        <v>0.5</v>
      </c>
      <c r="N12" s="11" t="s">
        <v>347</v>
      </c>
      <c r="O12" s="14">
        <v>4</v>
      </c>
      <c r="P12" s="15">
        <v>0.8</v>
      </c>
      <c r="Q12" s="11" t="s">
        <v>347</v>
      </c>
      <c r="R12" s="14">
        <v>4</v>
      </c>
      <c r="S12" s="15">
        <v>0.8</v>
      </c>
      <c r="T12" s="11" t="s">
        <v>347</v>
      </c>
      <c r="U12" s="14">
        <v>4</v>
      </c>
      <c r="V12" s="15">
        <v>0.8</v>
      </c>
    </row>
    <row r="13" spans="1:22" ht="48" customHeight="1">
      <c r="A13" s="29" t="s">
        <v>17</v>
      </c>
      <c r="B13" s="26" t="s">
        <v>18</v>
      </c>
      <c r="C13" s="26" t="s">
        <v>19</v>
      </c>
      <c r="D13" s="6" t="s">
        <v>20</v>
      </c>
      <c r="E13" s="2" t="s">
        <v>138</v>
      </c>
      <c r="F13" s="2" t="s">
        <v>139</v>
      </c>
      <c r="G13" s="3">
        <v>1</v>
      </c>
      <c r="H13" s="2" t="s">
        <v>116</v>
      </c>
      <c r="I13" s="2" t="s">
        <v>121</v>
      </c>
      <c r="J13" s="2" t="s">
        <v>128</v>
      </c>
      <c r="K13" s="11" t="s">
        <v>348</v>
      </c>
      <c r="L13" s="14">
        <v>1</v>
      </c>
      <c r="M13" s="15">
        <v>1</v>
      </c>
      <c r="N13" s="11" t="s">
        <v>348</v>
      </c>
      <c r="O13" s="14">
        <v>1</v>
      </c>
      <c r="P13" s="15">
        <v>1</v>
      </c>
      <c r="Q13" s="11" t="s">
        <v>348</v>
      </c>
      <c r="R13" s="14">
        <v>1</v>
      </c>
      <c r="S13" s="15">
        <v>1</v>
      </c>
      <c r="T13" s="11" t="s">
        <v>348</v>
      </c>
      <c r="U13" s="14">
        <v>1</v>
      </c>
      <c r="V13" s="15">
        <v>1</v>
      </c>
    </row>
    <row r="14" spans="1:22" ht="45">
      <c r="A14" s="29"/>
      <c r="B14" s="26"/>
      <c r="C14" s="26"/>
      <c r="D14" s="6" t="s">
        <v>140</v>
      </c>
      <c r="E14" s="2" t="s">
        <v>141</v>
      </c>
      <c r="F14" s="2" t="s">
        <v>142</v>
      </c>
      <c r="G14" s="3">
        <v>1</v>
      </c>
      <c r="H14" s="2" t="s">
        <v>116</v>
      </c>
      <c r="I14" s="2" t="s">
        <v>121</v>
      </c>
      <c r="J14" s="2" t="s">
        <v>128</v>
      </c>
      <c r="K14" s="11" t="s">
        <v>349</v>
      </c>
      <c r="L14" s="11" t="s">
        <v>476</v>
      </c>
      <c r="M14" s="15">
        <v>0.64</v>
      </c>
      <c r="N14" s="11" t="s">
        <v>349</v>
      </c>
      <c r="O14" s="11" t="s">
        <v>476</v>
      </c>
      <c r="P14" s="15">
        <v>0.665</v>
      </c>
      <c r="Q14" s="11" t="s">
        <v>349</v>
      </c>
      <c r="R14" s="11" t="s">
        <v>476</v>
      </c>
      <c r="S14" s="15">
        <v>0.71</v>
      </c>
      <c r="T14" s="11" t="s">
        <v>349</v>
      </c>
      <c r="U14" s="11" t="s">
        <v>476</v>
      </c>
      <c r="V14" s="15">
        <v>0.77</v>
      </c>
    </row>
    <row r="15" spans="1:22" ht="60">
      <c r="A15" s="29"/>
      <c r="B15" s="26"/>
      <c r="C15" s="26"/>
      <c r="D15" s="6" t="s">
        <v>143</v>
      </c>
      <c r="E15" s="2" t="s">
        <v>144</v>
      </c>
      <c r="F15" s="2" t="s">
        <v>146</v>
      </c>
      <c r="G15" s="3">
        <v>1</v>
      </c>
      <c r="H15" s="2" t="s">
        <v>116</v>
      </c>
      <c r="I15" s="2" t="s">
        <v>121</v>
      </c>
      <c r="J15" s="2" t="s">
        <v>118</v>
      </c>
      <c r="K15" s="11" t="s">
        <v>350</v>
      </c>
      <c r="L15" s="14">
        <v>35</v>
      </c>
      <c r="M15" s="15">
        <v>0.88</v>
      </c>
      <c r="N15" s="11" t="s">
        <v>350</v>
      </c>
      <c r="O15" s="14">
        <v>35</v>
      </c>
      <c r="P15" s="15">
        <v>0.88</v>
      </c>
      <c r="Q15" s="11" t="s">
        <v>350</v>
      </c>
      <c r="R15" s="14">
        <v>35</v>
      </c>
      <c r="S15" s="15">
        <v>0.88</v>
      </c>
      <c r="T15" s="11" t="s">
        <v>350</v>
      </c>
      <c r="U15" s="14">
        <v>35</v>
      </c>
      <c r="V15" s="15">
        <v>0.88</v>
      </c>
    </row>
    <row r="16" spans="1:22" ht="99" customHeight="1">
      <c r="A16" s="29"/>
      <c r="B16" s="26"/>
      <c r="C16" s="26"/>
      <c r="D16" s="6" t="s">
        <v>21</v>
      </c>
      <c r="E16" s="2" t="s">
        <v>145</v>
      </c>
      <c r="F16" s="2" t="s">
        <v>147</v>
      </c>
      <c r="G16" s="3">
        <v>1</v>
      </c>
      <c r="H16" s="2" t="s">
        <v>116</v>
      </c>
      <c r="I16" s="2" t="s">
        <v>121</v>
      </c>
      <c r="J16" s="2" t="s">
        <v>128</v>
      </c>
      <c r="K16" s="11" t="s">
        <v>351</v>
      </c>
      <c r="L16" s="14">
        <v>2</v>
      </c>
      <c r="M16" s="15">
        <v>1</v>
      </c>
      <c r="N16" s="11" t="s">
        <v>351</v>
      </c>
      <c r="O16" s="14">
        <v>2</v>
      </c>
      <c r="P16" s="15">
        <v>1</v>
      </c>
      <c r="Q16" s="11" t="s">
        <v>351</v>
      </c>
      <c r="R16" s="14">
        <v>2</v>
      </c>
      <c r="S16" s="15">
        <v>1</v>
      </c>
      <c r="T16" s="11" t="s">
        <v>351</v>
      </c>
      <c r="U16" s="14">
        <v>2</v>
      </c>
      <c r="V16" s="15">
        <v>1</v>
      </c>
    </row>
    <row r="17" spans="1:22" ht="70.5" customHeight="1">
      <c r="A17" s="29"/>
      <c r="B17" s="26"/>
      <c r="C17" s="26" t="s">
        <v>22</v>
      </c>
      <c r="D17" s="6" t="s">
        <v>23</v>
      </c>
      <c r="E17" s="2" t="s">
        <v>148</v>
      </c>
      <c r="F17" s="2" t="s">
        <v>149</v>
      </c>
      <c r="G17" s="3">
        <v>1</v>
      </c>
      <c r="H17" s="2" t="s">
        <v>116</v>
      </c>
      <c r="I17" s="2" t="s">
        <v>121</v>
      </c>
      <c r="J17" s="2" t="s">
        <v>118</v>
      </c>
      <c r="K17" s="11" t="s">
        <v>352</v>
      </c>
      <c r="L17" s="14">
        <v>1</v>
      </c>
      <c r="M17" s="15">
        <v>1</v>
      </c>
      <c r="N17" s="11" t="s">
        <v>352</v>
      </c>
      <c r="O17" s="14">
        <v>1</v>
      </c>
      <c r="P17" s="15">
        <v>1</v>
      </c>
      <c r="Q17" s="11" t="s">
        <v>352</v>
      </c>
      <c r="R17" s="14">
        <v>1</v>
      </c>
      <c r="S17" s="15">
        <v>1</v>
      </c>
      <c r="T17" s="11" t="s">
        <v>352</v>
      </c>
      <c r="U17" s="14">
        <v>1</v>
      </c>
      <c r="V17" s="15">
        <v>1</v>
      </c>
    </row>
    <row r="18" spans="1:22" ht="58.5" customHeight="1">
      <c r="A18" s="29"/>
      <c r="B18" s="26"/>
      <c r="C18" s="26"/>
      <c r="D18" s="6" t="s">
        <v>24</v>
      </c>
      <c r="E18" s="2" t="s">
        <v>153</v>
      </c>
      <c r="F18" s="2" t="s">
        <v>150</v>
      </c>
      <c r="G18" s="3">
        <v>1</v>
      </c>
      <c r="H18" s="2" t="s">
        <v>116</v>
      </c>
      <c r="I18" s="2" t="s">
        <v>151</v>
      </c>
      <c r="J18" s="2" t="s">
        <v>152</v>
      </c>
      <c r="K18" s="11" t="s">
        <v>353</v>
      </c>
      <c r="L18" s="14">
        <v>8</v>
      </c>
      <c r="M18" s="15">
        <v>1</v>
      </c>
      <c r="N18" s="11" t="s">
        <v>353</v>
      </c>
      <c r="O18" s="14">
        <v>8</v>
      </c>
      <c r="P18" s="15">
        <v>1</v>
      </c>
      <c r="Q18" s="11" t="s">
        <v>353</v>
      </c>
      <c r="R18" s="14">
        <v>8</v>
      </c>
      <c r="S18" s="15">
        <v>1</v>
      </c>
      <c r="T18" s="11" t="s">
        <v>353</v>
      </c>
      <c r="U18" s="14">
        <v>8</v>
      </c>
      <c r="V18" s="15">
        <v>1</v>
      </c>
    </row>
    <row r="19" spans="1:22" ht="95.25" customHeight="1">
      <c r="A19" s="29"/>
      <c r="B19" s="26"/>
      <c r="C19" s="26"/>
      <c r="D19" s="6" t="s">
        <v>25</v>
      </c>
      <c r="E19" s="2" t="s">
        <v>155</v>
      </c>
      <c r="F19" s="2" t="s">
        <v>154</v>
      </c>
      <c r="G19" s="3">
        <v>1</v>
      </c>
      <c r="H19" s="2" t="s">
        <v>156</v>
      </c>
      <c r="I19" s="2" t="s">
        <v>151</v>
      </c>
      <c r="J19" s="2" t="s">
        <v>157</v>
      </c>
      <c r="K19" s="11" t="s">
        <v>354</v>
      </c>
      <c r="L19" s="14">
        <v>1</v>
      </c>
      <c r="M19" s="15">
        <v>1</v>
      </c>
      <c r="N19" s="11" t="s">
        <v>354</v>
      </c>
      <c r="O19" s="14">
        <v>1</v>
      </c>
      <c r="P19" s="15">
        <v>1</v>
      </c>
      <c r="Q19" s="11" t="s">
        <v>354</v>
      </c>
      <c r="R19" s="14">
        <v>1</v>
      </c>
      <c r="S19" s="15">
        <v>1</v>
      </c>
      <c r="T19" s="11" t="s">
        <v>354</v>
      </c>
      <c r="U19" s="14">
        <v>1</v>
      </c>
      <c r="V19" s="15">
        <v>1</v>
      </c>
    </row>
    <row r="20" spans="1:22" ht="163.5" customHeight="1">
      <c r="A20" s="29"/>
      <c r="B20" s="26"/>
      <c r="C20" s="26" t="s">
        <v>108</v>
      </c>
      <c r="D20" s="6" t="s">
        <v>26</v>
      </c>
      <c r="E20" s="2" t="s">
        <v>158</v>
      </c>
      <c r="F20" s="2" t="s">
        <v>159</v>
      </c>
      <c r="G20" s="3">
        <v>1</v>
      </c>
      <c r="H20" s="2" t="s">
        <v>116</v>
      </c>
      <c r="I20" s="2" t="s">
        <v>137</v>
      </c>
      <c r="J20" s="2" t="s">
        <v>160</v>
      </c>
      <c r="K20" s="11" t="s">
        <v>355</v>
      </c>
      <c r="L20" s="14">
        <v>0.5</v>
      </c>
      <c r="M20" s="15">
        <v>0.5</v>
      </c>
      <c r="N20" s="11" t="s">
        <v>355</v>
      </c>
      <c r="O20" s="14">
        <v>0.5</v>
      </c>
      <c r="P20" s="15">
        <v>0.5</v>
      </c>
      <c r="Q20" s="11" t="s">
        <v>355</v>
      </c>
      <c r="R20" s="14">
        <v>0.5</v>
      </c>
      <c r="S20" s="15">
        <v>0.5</v>
      </c>
      <c r="T20" s="11" t="s">
        <v>355</v>
      </c>
      <c r="U20" s="14">
        <v>0.5</v>
      </c>
      <c r="V20" s="15">
        <v>0.5</v>
      </c>
    </row>
    <row r="21" spans="1:22" ht="137.25" customHeight="1">
      <c r="A21" s="29"/>
      <c r="B21" s="26"/>
      <c r="C21" s="26"/>
      <c r="D21" s="6" t="s">
        <v>27</v>
      </c>
      <c r="E21" s="2" t="s">
        <v>162</v>
      </c>
      <c r="F21" s="2" t="s">
        <v>161</v>
      </c>
      <c r="G21" s="3">
        <v>1</v>
      </c>
      <c r="H21" s="2" t="s">
        <v>116</v>
      </c>
      <c r="I21" s="2" t="s">
        <v>137</v>
      </c>
      <c r="J21" s="2" t="s">
        <v>160</v>
      </c>
      <c r="K21" s="11" t="s">
        <v>356</v>
      </c>
      <c r="L21" s="14">
        <v>0.5</v>
      </c>
      <c r="M21" s="15">
        <v>0.5</v>
      </c>
      <c r="N21" s="11" t="s">
        <v>356</v>
      </c>
      <c r="O21" s="14">
        <v>0.5</v>
      </c>
      <c r="P21" s="15">
        <v>0.5</v>
      </c>
      <c r="Q21" s="11" t="s">
        <v>356</v>
      </c>
      <c r="R21" s="14">
        <v>0.5</v>
      </c>
      <c r="S21" s="15">
        <v>0.5</v>
      </c>
      <c r="T21" s="17" t="s">
        <v>357</v>
      </c>
      <c r="U21" s="18">
        <v>1</v>
      </c>
      <c r="V21" s="15">
        <v>1</v>
      </c>
    </row>
    <row r="22" spans="1:22" ht="129.75" customHeight="1">
      <c r="A22" s="29"/>
      <c r="B22" s="26"/>
      <c r="C22" s="26"/>
      <c r="D22" s="6" t="s">
        <v>28</v>
      </c>
      <c r="E22" s="2" t="s">
        <v>163</v>
      </c>
      <c r="F22" s="2" t="s">
        <v>164</v>
      </c>
      <c r="G22" s="3">
        <v>1</v>
      </c>
      <c r="H22" s="2" t="s">
        <v>116</v>
      </c>
      <c r="I22" s="2" t="s">
        <v>137</v>
      </c>
      <c r="J22" s="2" t="s">
        <v>160</v>
      </c>
      <c r="K22" s="11" t="s">
        <v>358</v>
      </c>
      <c r="L22" s="14">
        <v>0.5</v>
      </c>
      <c r="M22" s="15">
        <v>0.5</v>
      </c>
      <c r="N22" s="11" t="s">
        <v>358</v>
      </c>
      <c r="O22" s="14">
        <v>0.5</v>
      </c>
      <c r="P22" s="15">
        <v>0.5</v>
      </c>
      <c r="Q22" s="11" t="s">
        <v>358</v>
      </c>
      <c r="R22" s="14">
        <v>0.5</v>
      </c>
      <c r="S22" s="15">
        <v>0.5</v>
      </c>
      <c r="T22" s="11" t="s">
        <v>358</v>
      </c>
      <c r="U22" s="14">
        <v>0.5</v>
      </c>
      <c r="V22" s="15">
        <v>0.5</v>
      </c>
    </row>
    <row r="23" spans="1:22" ht="104.25" customHeight="1">
      <c r="A23" s="29"/>
      <c r="B23" s="26"/>
      <c r="C23" s="26"/>
      <c r="D23" s="6" t="s">
        <v>29</v>
      </c>
      <c r="E23" s="2" t="s">
        <v>165</v>
      </c>
      <c r="F23" s="2" t="s">
        <v>166</v>
      </c>
      <c r="G23" s="3">
        <v>1</v>
      </c>
      <c r="H23" s="2" t="s">
        <v>116</v>
      </c>
      <c r="I23" s="2" t="s">
        <v>137</v>
      </c>
      <c r="J23" s="2" t="s">
        <v>160</v>
      </c>
      <c r="K23" s="11" t="s">
        <v>359</v>
      </c>
      <c r="L23" s="14">
        <v>0.5</v>
      </c>
      <c r="M23" s="15">
        <v>0.5</v>
      </c>
      <c r="N23" s="11" t="s">
        <v>359</v>
      </c>
      <c r="O23" s="14">
        <v>0.5</v>
      </c>
      <c r="P23" s="15">
        <v>0.5</v>
      </c>
      <c r="Q23" s="11" t="s">
        <v>359</v>
      </c>
      <c r="R23" s="14">
        <v>0.5</v>
      </c>
      <c r="S23" s="15">
        <v>0.5</v>
      </c>
      <c r="T23" s="11" t="s">
        <v>359</v>
      </c>
      <c r="U23" s="14">
        <v>0.5</v>
      </c>
      <c r="V23" s="15">
        <v>0.5</v>
      </c>
    </row>
    <row r="24" spans="1:22" ht="98.25" customHeight="1">
      <c r="A24" s="29"/>
      <c r="B24" s="26"/>
      <c r="C24" s="26"/>
      <c r="D24" s="6" t="s">
        <v>30</v>
      </c>
      <c r="E24" s="2" t="s">
        <v>167</v>
      </c>
      <c r="F24" s="2" t="s">
        <v>168</v>
      </c>
      <c r="G24" s="3">
        <v>1</v>
      </c>
      <c r="H24" s="2" t="s">
        <v>116</v>
      </c>
      <c r="I24" s="2" t="s">
        <v>137</v>
      </c>
      <c r="J24" s="2" t="s">
        <v>160</v>
      </c>
      <c r="K24" s="11" t="s">
        <v>360</v>
      </c>
      <c r="L24" s="14">
        <v>1</v>
      </c>
      <c r="M24" s="15">
        <v>1</v>
      </c>
      <c r="N24" s="11" t="s">
        <v>360</v>
      </c>
      <c r="O24" s="14">
        <v>1</v>
      </c>
      <c r="P24" s="15">
        <v>1</v>
      </c>
      <c r="Q24" s="11" t="s">
        <v>360</v>
      </c>
      <c r="R24" s="14">
        <v>1</v>
      </c>
      <c r="S24" s="15">
        <v>1</v>
      </c>
      <c r="T24" s="11" t="s">
        <v>360</v>
      </c>
      <c r="U24" s="14">
        <v>1</v>
      </c>
      <c r="V24" s="15">
        <v>1</v>
      </c>
    </row>
    <row r="25" spans="1:22" ht="99.75" customHeight="1">
      <c r="A25" s="27" t="s">
        <v>17</v>
      </c>
      <c r="B25" s="25" t="s">
        <v>31</v>
      </c>
      <c r="C25" s="25" t="s">
        <v>32</v>
      </c>
      <c r="D25" s="5" t="s">
        <v>33</v>
      </c>
      <c r="E25" s="2" t="s">
        <v>169</v>
      </c>
      <c r="F25" s="2" t="s">
        <v>430</v>
      </c>
      <c r="G25" s="3">
        <v>1</v>
      </c>
      <c r="H25" s="2" t="s">
        <v>116</v>
      </c>
      <c r="I25" s="2" t="s">
        <v>151</v>
      </c>
      <c r="J25" s="2" t="s">
        <v>128</v>
      </c>
      <c r="K25" s="11" t="s">
        <v>431</v>
      </c>
      <c r="L25" s="14">
        <v>1</v>
      </c>
      <c r="M25" s="15">
        <v>1</v>
      </c>
      <c r="N25" s="11" t="s">
        <v>431</v>
      </c>
      <c r="O25" s="14">
        <v>1</v>
      </c>
      <c r="P25" s="15">
        <v>1</v>
      </c>
      <c r="Q25" s="11" t="s">
        <v>431</v>
      </c>
      <c r="R25" s="14">
        <v>1</v>
      </c>
      <c r="S25" s="15">
        <v>1</v>
      </c>
      <c r="T25" s="11" t="s">
        <v>431</v>
      </c>
      <c r="U25" s="14">
        <v>1</v>
      </c>
      <c r="V25" s="15">
        <v>1</v>
      </c>
    </row>
    <row r="26" spans="1:22" ht="90.75" customHeight="1">
      <c r="A26" s="27"/>
      <c r="B26" s="25"/>
      <c r="C26" s="25"/>
      <c r="D26" s="5" t="s">
        <v>34</v>
      </c>
      <c r="E26" s="2" t="s">
        <v>170</v>
      </c>
      <c r="F26" s="2" t="s">
        <v>171</v>
      </c>
      <c r="G26" s="3">
        <v>1</v>
      </c>
      <c r="H26" s="2" t="s">
        <v>116</v>
      </c>
      <c r="I26" s="2" t="s">
        <v>121</v>
      </c>
      <c r="J26" s="2" t="s">
        <v>128</v>
      </c>
      <c r="K26" s="11" t="s">
        <v>361</v>
      </c>
      <c r="L26" s="14">
        <v>0</v>
      </c>
      <c r="M26" s="15">
        <v>0</v>
      </c>
      <c r="N26" s="11" t="s">
        <v>361</v>
      </c>
      <c r="O26" s="14">
        <v>0</v>
      </c>
      <c r="P26" s="15">
        <v>0</v>
      </c>
      <c r="Q26" s="11" t="s">
        <v>361</v>
      </c>
      <c r="R26" s="14">
        <v>0</v>
      </c>
      <c r="S26" s="15">
        <v>0</v>
      </c>
      <c r="T26" s="11" t="s">
        <v>361</v>
      </c>
      <c r="U26" s="14">
        <v>0</v>
      </c>
      <c r="V26" s="15">
        <v>0</v>
      </c>
    </row>
    <row r="27" spans="1:22" ht="118.5" customHeight="1">
      <c r="A27" s="27"/>
      <c r="B27" s="25"/>
      <c r="C27" s="25"/>
      <c r="D27" s="5" t="s">
        <v>35</v>
      </c>
      <c r="E27" s="2" t="s">
        <v>173</v>
      </c>
      <c r="F27" s="2" t="s">
        <v>172</v>
      </c>
      <c r="G27" s="3">
        <v>1</v>
      </c>
      <c r="H27" s="2" t="s">
        <v>116</v>
      </c>
      <c r="I27" s="2" t="s">
        <v>151</v>
      </c>
      <c r="J27" s="2" t="s">
        <v>128</v>
      </c>
      <c r="K27" s="11" t="s">
        <v>363</v>
      </c>
      <c r="L27" s="14">
        <v>0</v>
      </c>
      <c r="M27" s="15">
        <v>0</v>
      </c>
      <c r="N27" s="11" t="s">
        <v>363</v>
      </c>
      <c r="O27" s="14">
        <v>0</v>
      </c>
      <c r="P27" s="15">
        <v>0</v>
      </c>
      <c r="Q27" s="11" t="s">
        <v>362</v>
      </c>
      <c r="R27" s="14">
        <v>3</v>
      </c>
      <c r="S27" s="15">
        <v>0.3</v>
      </c>
      <c r="T27" s="11" t="s">
        <v>362</v>
      </c>
      <c r="U27" s="14">
        <v>3</v>
      </c>
      <c r="V27" s="15">
        <v>0.3</v>
      </c>
    </row>
    <row r="28" spans="1:22" ht="94.5" customHeight="1">
      <c r="A28" s="27"/>
      <c r="B28" s="25"/>
      <c r="C28" s="25"/>
      <c r="D28" s="5" t="s">
        <v>36</v>
      </c>
      <c r="E28" s="2" t="s">
        <v>174</v>
      </c>
      <c r="F28" s="2" t="s">
        <v>175</v>
      </c>
      <c r="G28" s="3">
        <v>1</v>
      </c>
      <c r="H28" s="2" t="s">
        <v>116</v>
      </c>
      <c r="I28" s="2" t="s">
        <v>121</v>
      </c>
      <c r="J28" s="2" t="s">
        <v>118</v>
      </c>
      <c r="K28" s="11" t="s">
        <v>432</v>
      </c>
      <c r="L28" s="14">
        <v>2</v>
      </c>
      <c r="M28" s="15">
        <v>0.13</v>
      </c>
      <c r="N28" s="11" t="s">
        <v>433</v>
      </c>
      <c r="O28" s="14">
        <v>6</v>
      </c>
      <c r="P28" s="15">
        <v>0.38</v>
      </c>
      <c r="Q28" s="11" t="s">
        <v>434</v>
      </c>
      <c r="R28" s="14">
        <v>8</v>
      </c>
      <c r="S28" s="15">
        <v>0.5</v>
      </c>
      <c r="T28" s="11" t="s">
        <v>435</v>
      </c>
      <c r="U28" s="14">
        <v>9</v>
      </c>
      <c r="V28" s="15">
        <v>0.56</v>
      </c>
    </row>
    <row r="29" spans="1:22" ht="60" customHeight="1">
      <c r="A29" s="27"/>
      <c r="B29" s="25"/>
      <c r="C29" s="25"/>
      <c r="D29" s="5" t="s">
        <v>37</v>
      </c>
      <c r="E29" s="2" t="s">
        <v>176</v>
      </c>
      <c r="F29" s="2" t="s">
        <v>136</v>
      </c>
      <c r="G29" s="3">
        <v>1</v>
      </c>
      <c r="H29" s="2" t="s">
        <v>116</v>
      </c>
      <c r="I29" s="2" t="s">
        <v>137</v>
      </c>
      <c r="J29" s="2" t="s">
        <v>118</v>
      </c>
      <c r="K29" s="11" t="s">
        <v>467</v>
      </c>
      <c r="L29" s="14">
        <v>0</v>
      </c>
      <c r="M29" s="15">
        <v>0</v>
      </c>
      <c r="N29" s="17" t="s">
        <v>468</v>
      </c>
      <c r="O29" s="18">
        <v>19</v>
      </c>
      <c r="P29" s="15">
        <v>0.9</v>
      </c>
      <c r="Q29" s="17" t="s">
        <v>468</v>
      </c>
      <c r="R29" s="18">
        <v>19</v>
      </c>
      <c r="S29" s="15">
        <v>0.9</v>
      </c>
      <c r="T29" s="17" t="s">
        <v>468</v>
      </c>
      <c r="U29" s="18">
        <v>19</v>
      </c>
      <c r="V29" s="15">
        <v>0.9</v>
      </c>
    </row>
    <row r="30" spans="1:22" ht="76.5" customHeight="1">
      <c r="A30" s="27"/>
      <c r="B30" s="25"/>
      <c r="C30" s="25" t="s">
        <v>38</v>
      </c>
      <c r="D30" s="5" t="s">
        <v>39</v>
      </c>
      <c r="E30" s="2" t="s">
        <v>202</v>
      </c>
      <c r="F30" s="2" t="s">
        <v>203</v>
      </c>
      <c r="G30" s="3">
        <v>1</v>
      </c>
      <c r="H30" s="2" t="s">
        <v>116</v>
      </c>
      <c r="I30" s="2" t="s">
        <v>137</v>
      </c>
      <c r="J30" s="2" t="s">
        <v>128</v>
      </c>
      <c r="K30" s="11" t="s">
        <v>365</v>
      </c>
      <c r="L30" s="14" t="s">
        <v>364</v>
      </c>
      <c r="M30" s="19">
        <v>0.0439</v>
      </c>
      <c r="N30" s="11" t="s">
        <v>469</v>
      </c>
      <c r="O30" s="14" t="s">
        <v>366</v>
      </c>
      <c r="P30" s="19">
        <v>0.1516</v>
      </c>
      <c r="Q30" s="11" t="s">
        <v>470</v>
      </c>
      <c r="R30" s="14" t="s">
        <v>471</v>
      </c>
      <c r="S30" s="19">
        <v>0.21</v>
      </c>
      <c r="T30" s="11" t="s">
        <v>472</v>
      </c>
      <c r="U30" s="14" t="s">
        <v>473</v>
      </c>
      <c r="V30" s="19">
        <v>0.49</v>
      </c>
    </row>
    <row r="31" spans="1:22" ht="67.5" customHeight="1">
      <c r="A31" s="27"/>
      <c r="B31" s="25"/>
      <c r="C31" s="25"/>
      <c r="D31" s="5" t="s">
        <v>40</v>
      </c>
      <c r="E31" s="2" t="s">
        <v>204</v>
      </c>
      <c r="F31" s="2" t="s">
        <v>205</v>
      </c>
      <c r="G31" s="3">
        <v>1</v>
      </c>
      <c r="H31" s="2" t="s">
        <v>116</v>
      </c>
      <c r="I31" s="2" t="s">
        <v>121</v>
      </c>
      <c r="J31" s="2" t="s">
        <v>157</v>
      </c>
      <c r="K31" s="11" t="s">
        <v>367</v>
      </c>
      <c r="L31" s="14">
        <v>1</v>
      </c>
      <c r="M31" s="15">
        <v>1</v>
      </c>
      <c r="N31" s="11" t="s">
        <v>367</v>
      </c>
      <c r="O31" s="14">
        <v>1</v>
      </c>
      <c r="P31" s="15">
        <v>1</v>
      </c>
      <c r="Q31" s="11" t="s">
        <v>367</v>
      </c>
      <c r="R31" s="14">
        <v>1</v>
      </c>
      <c r="S31" s="15">
        <v>1</v>
      </c>
      <c r="T31" s="11" t="s">
        <v>367</v>
      </c>
      <c r="U31" s="14">
        <v>1</v>
      </c>
      <c r="V31" s="15">
        <v>1</v>
      </c>
    </row>
    <row r="32" spans="1:22" ht="51.75" customHeight="1">
      <c r="A32" s="27"/>
      <c r="B32" s="25"/>
      <c r="C32" s="25"/>
      <c r="D32" s="5" t="s">
        <v>41</v>
      </c>
      <c r="E32" s="2" t="s">
        <v>206</v>
      </c>
      <c r="F32" s="2" t="s">
        <v>207</v>
      </c>
      <c r="G32" s="3">
        <v>1</v>
      </c>
      <c r="H32" s="2" t="s">
        <v>116</v>
      </c>
      <c r="I32" s="2" t="s">
        <v>121</v>
      </c>
      <c r="J32" s="2" t="s">
        <v>118</v>
      </c>
      <c r="K32" s="11" t="s">
        <v>370</v>
      </c>
      <c r="L32" s="14">
        <v>0</v>
      </c>
      <c r="M32" s="15">
        <v>0</v>
      </c>
      <c r="N32" s="20" t="s">
        <v>368</v>
      </c>
      <c r="O32" s="14">
        <v>0.5</v>
      </c>
      <c r="P32" s="15">
        <v>0.5</v>
      </c>
      <c r="Q32" s="11" t="s">
        <v>369</v>
      </c>
      <c r="R32" s="14">
        <v>1</v>
      </c>
      <c r="S32" s="15">
        <v>1</v>
      </c>
      <c r="T32" s="11" t="s">
        <v>369</v>
      </c>
      <c r="U32" s="14">
        <v>1</v>
      </c>
      <c r="V32" s="15">
        <v>1</v>
      </c>
    </row>
    <row r="33" spans="1:22" ht="80.25" customHeight="1">
      <c r="A33" s="27"/>
      <c r="B33" s="25"/>
      <c r="C33" s="25"/>
      <c r="D33" s="5" t="s">
        <v>208</v>
      </c>
      <c r="E33" s="2" t="s">
        <v>209</v>
      </c>
      <c r="F33" s="2" t="s">
        <v>210</v>
      </c>
      <c r="G33" s="3">
        <v>1</v>
      </c>
      <c r="H33" s="2" t="s">
        <v>116</v>
      </c>
      <c r="I33" s="2" t="s">
        <v>121</v>
      </c>
      <c r="J33" s="2" t="s">
        <v>118</v>
      </c>
      <c r="K33" s="11" t="s">
        <v>371</v>
      </c>
      <c r="L33" s="14">
        <v>0</v>
      </c>
      <c r="M33" s="15">
        <v>0</v>
      </c>
      <c r="N33" s="11" t="s">
        <v>371</v>
      </c>
      <c r="O33" s="14">
        <v>0</v>
      </c>
      <c r="P33" s="15">
        <v>0</v>
      </c>
      <c r="Q33" s="11" t="s">
        <v>371</v>
      </c>
      <c r="R33" s="14">
        <v>0</v>
      </c>
      <c r="S33" s="15">
        <v>0</v>
      </c>
      <c r="T33" s="11" t="s">
        <v>371</v>
      </c>
      <c r="U33" s="14">
        <v>0</v>
      </c>
      <c r="V33" s="15">
        <v>0</v>
      </c>
    </row>
    <row r="34" spans="1:22" ht="223.5" customHeight="1">
      <c r="A34" s="27"/>
      <c r="B34" s="25"/>
      <c r="C34" s="7" t="s">
        <v>42</v>
      </c>
      <c r="D34" s="5" t="s">
        <v>43</v>
      </c>
      <c r="E34" s="2" t="s">
        <v>211</v>
      </c>
      <c r="F34" s="2" t="s">
        <v>212</v>
      </c>
      <c r="G34" s="3">
        <v>1</v>
      </c>
      <c r="H34" s="2" t="s">
        <v>116</v>
      </c>
      <c r="I34" s="2" t="s">
        <v>117</v>
      </c>
      <c r="J34" s="2" t="s">
        <v>118</v>
      </c>
      <c r="K34" s="21" t="s">
        <v>372</v>
      </c>
      <c r="L34" s="14">
        <v>3</v>
      </c>
      <c r="M34" s="15">
        <v>0.6</v>
      </c>
      <c r="N34" s="21" t="s">
        <v>372</v>
      </c>
      <c r="O34" s="14">
        <v>3</v>
      </c>
      <c r="P34" s="15">
        <v>0.6</v>
      </c>
      <c r="Q34" s="21" t="s">
        <v>372</v>
      </c>
      <c r="R34" s="14">
        <v>3</v>
      </c>
      <c r="S34" s="15">
        <v>0.6</v>
      </c>
      <c r="T34" s="21" t="s">
        <v>372</v>
      </c>
      <c r="U34" s="14">
        <v>3</v>
      </c>
      <c r="V34" s="15">
        <v>0.6</v>
      </c>
    </row>
    <row r="35" spans="1:22" ht="61.5" customHeight="1">
      <c r="A35" s="27"/>
      <c r="B35" s="25"/>
      <c r="C35" s="25" t="s">
        <v>44</v>
      </c>
      <c r="D35" s="5" t="s">
        <v>45</v>
      </c>
      <c r="E35" s="2" t="s">
        <v>213</v>
      </c>
      <c r="F35" s="2" t="s">
        <v>214</v>
      </c>
      <c r="G35" s="3">
        <v>1</v>
      </c>
      <c r="H35" s="2" t="s">
        <v>116</v>
      </c>
      <c r="I35" s="2" t="s">
        <v>117</v>
      </c>
      <c r="J35" s="2" t="s">
        <v>215</v>
      </c>
      <c r="K35" s="11" t="s">
        <v>436</v>
      </c>
      <c r="L35" s="14">
        <v>0</v>
      </c>
      <c r="M35" s="15">
        <v>1</v>
      </c>
      <c r="N35" s="11" t="s">
        <v>436</v>
      </c>
      <c r="O35" s="14">
        <v>0</v>
      </c>
      <c r="P35" s="15">
        <v>1</v>
      </c>
      <c r="Q35" s="11" t="s">
        <v>436</v>
      </c>
      <c r="R35" s="14">
        <v>0</v>
      </c>
      <c r="S35" s="15">
        <v>1</v>
      </c>
      <c r="T35" s="11" t="s">
        <v>436</v>
      </c>
      <c r="U35" s="14">
        <v>0</v>
      </c>
      <c r="V35" s="15">
        <v>1</v>
      </c>
    </row>
    <row r="36" spans="1:22" ht="73.5" customHeight="1">
      <c r="A36" s="27"/>
      <c r="B36" s="25"/>
      <c r="C36" s="25"/>
      <c r="D36" s="5" t="s">
        <v>46</v>
      </c>
      <c r="E36" s="2" t="s">
        <v>216</v>
      </c>
      <c r="F36" s="2" t="s">
        <v>217</v>
      </c>
      <c r="G36" s="3">
        <v>1</v>
      </c>
      <c r="H36" s="2" t="s">
        <v>116</v>
      </c>
      <c r="I36" s="2" t="s">
        <v>121</v>
      </c>
      <c r="J36" s="2" t="s">
        <v>215</v>
      </c>
      <c r="K36" s="11" t="s">
        <v>437</v>
      </c>
      <c r="L36" s="14">
        <v>29</v>
      </c>
      <c r="M36" s="15">
        <v>1</v>
      </c>
      <c r="N36" s="11" t="s">
        <v>437</v>
      </c>
      <c r="O36" s="14">
        <v>35</v>
      </c>
      <c r="P36" s="15">
        <v>1</v>
      </c>
      <c r="Q36" s="11" t="s">
        <v>437</v>
      </c>
      <c r="R36" s="14">
        <v>58</v>
      </c>
      <c r="S36" s="15">
        <v>1</v>
      </c>
      <c r="T36" s="11" t="s">
        <v>437</v>
      </c>
      <c r="U36" s="14">
        <v>71</v>
      </c>
      <c r="V36" s="15">
        <v>1</v>
      </c>
    </row>
    <row r="37" spans="1:22" ht="77.25" customHeight="1">
      <c r="A37" s="27"/>
      <c r="B37" s="25"/>
      <c r="C37" s="25"/>
      <c r="D37" s="5" t="s">
        <v>47</v>
      </c>
      <c r="E37" s="2" t="s">
        <v>218</v>
      </c>
      <c r="F37" s="2" t="s">
        <v>219</v>
      </c>
      <c r="G37" s="3">
        <v>1</v>
      </c>
      <c r="H37" s="2" t="s">
        <v>116</v>
      </c>
      <c r="I37" s="2" t="s">
        <v>121</v>
      </c>
      <c r="J37" s="2" t="s">
        <v>215</v>
      </c>
      <c r="K37" s="11" t="s">
        <v>465</v>
      </c>
      <c r="L37" s="14">
        <v>3</v>
      </c>
      <c r="M37" s="15">
        <v>1</v>
      </c>
      <c r="N37" s="17" t="s">
        <v>466</v>
      </c>
      <c r="O37" s="18">
        <v>17</v>
      </c>
      <c r="P37" s="15">
        <v>1</v>
      </c>
      <c r="Q37" s="17" t="s">
        <v>466</v>
      </c>
      <c r="R37" s="18">
        <v>17</v>
      </c>
      <c r="S37" s="15">
        <v>1</v>
      </c>
      <c r="T37" s="17" t="s">
        <v>466</v>
      </c>
      <c r="U37" s="18">
        <v>17</v>
      </c>
      <c r="V37" s="15">
        <v>1</v>
      </c>
    </row>
    <row r="38" spans="1:22" ht="94.5" customHeight="1">
      <c r="A38" s="27"/>
      <c r="B38" s="25"/>
      <c r="C38" s="25"/>
      <c r="D38" s="5" t="s">
        <v>48</v>
      </c>
      <c r="E38" s="2" t="s">
        <v>220</v>
      </c>
      <c r="F38" s="2" t="s">
        <v>221</v>
      </c>
      <c r="G38" s="3">
        <v>1</v>
      </c>
      <c r="H38" s="2" t="s">
        <v>116</v>
      </c>
      <c r="I38" s="2" t="s">
        <v>121</v>
      </c>
      <c r="J38" s="2" t="s">
        <v>215</v>
      </c>
      <c r="K38" s="11" t="s">
        <v>373</v>
      </c>
      <c r="L38" s="14">
        <v>0</v>
      </c>
      <c r="M38" s="15">
        <v>0</v>
      </c>
      <c r="N38" s="11" t="s">
        <v>373</v>
      </c>
      <c r="O38" s="14">
        <v>0</v>
      </c>
      <c r="P38" s="15">
        <v>0</v>
      </c>
      <c r="Q38" s="11" t="s">
        <v>374</v>
      </c>
      <c r="R38" s="14">
        <v>1</v>
      </c>
      <c r="S38" s="15">
        <v>1</v>
      </c>
      <c r="T38" s="11" t="s">
        <v>374</v>
      </c>
      <c r="U38" s="14">
        <v>1</v>
      </c>
      <c r="V38" s="15">
        <v>1</v>
      </c>
    </row>
    <row r="39" spans="1:22" ht="60.75" customHeight="1">
      <c r="A39" s="27"/>
      <c r="B39" s="25"/>
      <c r="C39" s="25"/>
      <c r="D39" s="5" t="s">
        <v>49</v>
      </c>
      <c r="E39" s="2" t="s">
        <v>222</v>
      </c>
      <c r="F39" s="2" t="s">
        <v>223</v>
      </c>
      <c r="G39" s="3">
        <v>1</v>
      </c>
      <c r="H39" s="2" t="s">
        <v>116</v>
      </c>
      <c r="I39" s="2" t="s">
        <v>121</v>
      </c>
      <c r="J39" s="2" t="s">
        <v>215</v>
      </c>
      <c r="K39" s="11" t="s">
        <v>375</v>
      </c>
      <c r="L39" s="14">
        <v>0</v>
      </c>
      <c r="M39" s="15">
        <v>0</v>
      </c>
      <c r="N39" s="11" t="s">
        <v>375</v>
      </c>
      <c r="O39" s="14">
        <v>0</v>
      </c>
      <c r="P39" s="15">
        <v>0</v>
      </c>
      <c r="Q39" s="11" t="s">
        <v>375</v>
      </c>
      <c r="R39" s="14">
        <v>0</v>
      </c>
      <c r="S39" s="15">
        <v>0</v>
      </c>
      <c r="T39" s="11" t="s">
        <v>375</v>
      </c>
      <c r="U39" s="14">
        <v>0</v>
      </c>
      <c r="V39" s="15">
        <v>0</v>
      </c>
    </row>
    <row r="40" spans="1:22" ht="73.5" customHeight="1">
      <c r="A40" s="27"/>
      <c r="B40" s="30" t="s">
        <v>50</v>
      </c>
      <c r="C40" s="7" t="s">
        <v>51</v>
      </c>
      <c r="D40" s="5" t="s">
        <v>52</v>
      </c>
      <c r="E40" s="2" t="s">
        <v>224</v>
      </c>
      <c r="F40" s="2" t="s">
        <v>225</v>
      </c>
      <c r="G40" s="3">
        <v>1</v>
      </c>
      <c r="H40" s="2" t="s">
        <v>116</v>
      </c>
      <c r="I40" s="2" t="s">
        <v>121</v>
      </c>
      <c r="J40" s="2" t="s">
        <v>128</v>
      </c>
      <c r="K40" s="11" t="s">
        <v>376</v>
      </c>
      <c r="L40" s="14">
        <v>35</v>
      </c>
      <c r="M40" s="15">
        <v>0.88</v>
      </c>
      <c r="N40" s="11" t="s">
        <v>376</v>
      </c>
      <c r="O40" s="14">
        <v>35</v>
      </c>
      <c r="P40" s="15">
        <v>0.88</v>
      </c>
      <c r="Q40" s="11" t="s">
        <v>376</v>
      </c>
      <c r="R40" s="14">
        <v>35</v>
      </c>
      <c r="S40" s="15">
        <v>0.88</v>
      </c>
      <c r="T40" s="11" t="s">
        <v>376</v>
      </c>
      <c r="U40" s="14">
        <v>35</v>
      </c>
      <c r="V40" s="15">
        <v>0.88</v>
      </c>
    </row>
    <row r="41" spans="1:22" ht="104.25" customHeight="1">
      <c r="A41" s="27"/>
      <c r="B41" s="30"/>
      <c r="C41" s="7" t="s">
        <v>53</v>
      </c>
      <c r="D41" s="5" t="s">
        <v>54</v>
      </c>
      <c r="E41" s="2" t="s">
        <v>226</v>
      </c>
      <c r="F41" s="2" t="s">
        <v>227</v>
      </c>
      <c r="G41" s="3">
        <v>1</v>
      </c>
      <c r="H41" s="2" t="s">
        <v>116</v>
      </c>
      <c r="I41" s="2" t="s">
        <v>121</v>
      </c>
      <c r="J41" s="2" t="s">
        <v>118</v>
      </c>
      <c r="K41" s="11" t="s">
        <v>377</v>
      </c>
      <c r="L41" s="14">
        <v>5</v>
      </c>
      <c r="M41" s="15">
        <v>1</v>
      </c>
      <c r="N41" s="11" t="s">
        <v>377</v>
      </c>
      <c r="O41" s="14">
        <v>5</v>
      </c>
      <c r="P41" s="15">
        <v>1</v>
      </c>
      <c r="Q41" s="11" t="s">
        <v>377</v>
      </c>
      <c r="R41" s="14">
        <v>5</v>
      </c>
      <c r="S41" s="15">
        <v>1</v>
      </c>
      <c r="T41" s="11" t="s">
        <v>377</v>
      </c>
      <c r="U41" s="14">
        <v>5</v>
      </c>
      <c r="V41" s="15">
        <v>1</v>
      </c>
    </row>
    <row r="42" spans="1:22" ht="107.25" customHeight="1">
      <c r="A42" s="27"/>
      <c r="B42" s="30"/>
      <c r="C42" s="25" t="s">
        <v>55</v>
      </c>
      <c r="D42" s="5" t="s">
        <v>56</v>
      </c>
      <c r="E42" s="2" t="s">
        <v>228</v>
      </c>
      <c r="F42" s="2" t="s">
        <v>229</v>
      </c>
      <c r="G42" s="3">
        <v>1</v>
      </c>
      <c r="H42" s="2" t="s">
        <v>116</v>
      </c>
      <c r="I42" s="2" t="s">
        <v>121</v>
      </c>
      <c r="J42" s="2" t="s">
        <v>160</v>
      </c>
      <c r="K42" s="11" t="s">
        <v>378</v>
      </c>
      <c r="L42" s="14">
        <v>0.3085</v>
      </c>
      <c r="M42" s="15">
        <v>0.3085</v>
      </c>
      <c r="N42" s="11" t="s">
        <v>378</v>
      </c>
      <c r="O42" s="14">
        <v>0.3085</v>
      </c>
      <c r="P42" s="15">
        <v>0.3085</v>
      </c>
      <c r="Q42" s="11" t="s">
        <v>379</v>
      </c>
      <c r="R42" s="14">
        <v>0.45</v>
      </c>
      <c r="S42" s="15">
        <v>0.45</v>
      </c>
      <c r="T42" s="11" t="s">
        <v>379</v>
      </c>
      <c r="U42" s="14">
        <v>0.45</v>
      </c>
      <c r="V42" s="15">
        <v>0.45</v>
      </c>
    </row>
    <row r="43" spans="1:22" ht="88.5" customHeight="1">
      <c r="A43" s="27"/>
      <c r="B43" s="30"/>
      <c r="C43" s="25"/>
      <c r="D43" s="5" t="s">
        <v>57</v>
      </c>
      <c r="E43" s="2" t="s">
        <v>230</v>
      </c>
      <c r="F43" s="2" t="s">
        <v>231</v>
      </c>
      <c r="G43" s="3">
        <v>1</v>
      </c>
      <c r="H43" s="2" t="s">
        <v>116</v>
      </c>
      <c r="I43" s="2" t="s">
        <v>121</v>
      </c>
      <c r="J43" s="2" t="s">
        <v>215</v>
      </c>
      <c r="K43" s="11" t="s">
        <v>380</v>
      </c>
      <c r="L43" s="14">
        <v>0</v>
      </c>
      <c r="M43" s="15">
        <v>0</v>
      </c>
      <c r="N43" s="11" t="s">
        <v>380</v>
      </c>
      <c r="O43" s="14">
        <v>0</v>
      </c>
      <c r="P43" s="15">
        <v>0</v>
      </c>
      <c r="Q43" s="11" t="s">
        <v>380</v>
      </c>
      <c r="R43" s="14">
        <v>0</v>
      </c>
      <c r="S43" s="15">
        <v>0</v>
      </c>
      <c r="T43" s="11" t="s">
        <v>380</v>
      </c>
      <c r="U43" s="14">
        <v>0</v>
      </c>
      <c r="V43" s="15">
        <v>0</v>
      </c>
    </row>
    <row r="44" spans="1:22" ht="329.25" customHeight="1">
      <c r="A44" s="27"/>
      <c r="B44" s="30"/>
      <c r="C44" s="7" t="s">
        <v>58</v>
      </c>
      <c r="D44" s="5" t="s">
        <v>59</v>
      </c>
      <c r="E44" s="2" t="s">
        <v>232</v>
      </c>
      <c r="F44" s="2" t="s">
        <v>233</v>
      </c>
      <c r="G44" s="3">
        <v>1</v>
      </c>
      <c r="H44" s="2" t="s">
        <v>116</v>
      </c>
      <c r="I44" s="2" t="s">
        <v>121</v>
      </c>
      <c r="J44" s="2" t="s">
        <v>118</v>
      </c>
      <c r="K44" s="11" t="s">
        <v>381</v>
      </c>
      <c r="L44" s="14">
        <v>51</v>
      </c>
      <c r="M44" s="16">
        <f>51/65</f>
        <v>0.7846153846153846</v>
      </c>
      <c r="N44" s="11" t="s">
        <v>381</v>
      </c>
      <c r="O44" s="14">
        <v>51</v>
      </c>
      <c r="P44" s="16">
        <f>51/65</f>
        <v>0.7846153846153846</v>
      </c>
      <c r="Q44" s="11" t="s">
        <v>381</v>
      </c>
      <c r="R44" s="14">
        <v>51</v>
      </c>
      <c r="S44" s="16">
        <f>51/65</f>
        <v>0.7846153846153846</v>
      </c>
      <c r="T44" s="11" t="s">
        <v>381</v>
      </c>
      <c r="U44" s="14">
        <v>51</v>
      </c>
      <c r="V44" s="16">
        <f>51/65</f>
        <v>0.7846153846153846</v>
      </c>
    </row>
    <row r="45" spans="1:22" ht="76.5" customHeight="1">
      <c r="A45" s="27"/>
      <c r="B45" s="30"/>
      <c r="C45" s="7" t="s">
        <v>60</v>
      </c>
      <c r="D45" s="5" t="s">
        <v>61</v>
      </c>
      <c r="E45" s="2" t="s">
        <v>234</v>
      </c>
      <c r="F45" s="2" t="s">
        <v>235</v>
      </c>
      <c r="G45" s="3">
        <v>1</v>
      </c>
      <c r="H45" s="2" t="s">
        <v>116</v>
      </c>
      <c r="I45" s="2" t="s">
        <v>121</v>
      </c>
      <c r="J45" s="2" t="s">
        <v>128</v>
      </c>
      <c r="K45" s="11" t="s">
        <v>382</v>
      </c>
      <c r="L45" s="14">
        <v>2</v>
      </c>
      <c r="M45" s="15">
        <v>1</v>
      </c>
      <c r="N45" s="11" t="s">
        <v>382</v>
      </c>
      <c r="O45" s="14">
        <v>2</v>
      </c>
      <c r="P45" s="15">
        <v>1</v>
      </c>
      <c r="Q45" s="11" t="s">
        <v>382</v>
      </c>
      <c r="R45" s="14">
        <v>2</v>
      </c>
      <c r="S45" s="15">
        <v>1</v>
      </c>
      <c r="T45" s="11" t="s">
        <v>382</v>
      </c>
      <c r="U45" s="14">
        <v>2</v>
      </c>
      <c r="V45" s="15">
        <v>1</v>
      </c>
    </row>
    <row r="46" spans="1:22" ht="62.25" customHeight="1">
      <c r="A46" s="8"/>
      <c r="B46" s="26" t="s">
        <v>62</v>
      </c>
      <c r="C46" s="26" t="s">
        <v>63</v>
      </c>
      <c r="D46" s="6" t="s">
        <v>64</v>
      </c>
      <c r="E46" s="2" t="s">
        <v>236</v>
      </c>
      <c r="F46" s="2" t="s">
        <v>237</v>
      </c>
      <c r="G46" s="3">
        <v>1</v>
      </c>
      <c r="H46" s="2" t="s">
        <v>116</v>
      </c>
      <c r="I46" s="2" t="s">
        <v>121</v>
      </c>
      <c r="J46" s="2" t="s">
        <v>128</v>
      </c>
      <c r="K46" s="11" t="s">
        <v>383</v>
      </c>
      <c r="L46" s="14">
        <v>1</v>
      </c>
      <c r="M46" s="15">
        <v>1</v>
      </c>
      <c r="N46" s="11" t="s">
        <v>383</v>
      </c>
      <c r="O46" s="14">
        <v>1</v>
      </c>
      <c r="P46" s="15">
        <v>1</v>
      </c>
      <c r="Q46" s="11" t="s">
        <v>383</v>
      </c>
      <c r="R46" s="14">
        <v>1</v>
      </c>
      <c r="S46" s="15">
        <v>1</v>
      </c>
      <c r="T46" s="11" t="s">
        <v>383</v>
      </c>
      <c r="U46" s="14">
        <v>1</v>
      </c>
      <c r="V46" s="15">
        <v>1</v>
      </c>
    </row>
    <row r="47" spans="1:22" ht="60" customHeight="1">
      <c r="A47" s="9"/>
      <c r="B47" s="26"/>
      <c r="C47" s="26"/>
      <c r="D47" s="6" t="s">
        <v>65</v>
      </c>
      <c r="E47" s="2" t="s">
        <v>238</v>
      </c>
      <c r="F47" s="2" t="s">
        <v>239</v>
      </c>
      <c r="G47" s="3">
        <v>1</v>
      </c>
      <c r="H47" s="2" t="s">
        <v>116</v>
      </c>
      <c r="I47" s="2" t="s">
        <v>121</v>
      </c>
      <c r="J47" s="2" t="s">
        <v>128</v>
      </c>
      <c r="K47" s="11" t="s">
        <v>384</v>
      </c>
      <c r="L47" s="14">
        <v>1</v>
      </c>
      <c r="M47" s="15">
        <v>1</v>
      </c>
      <c r="N47" s="11" t="s">
        <v>384</v>
      </c>
      <c r="O47" s="14">
        <v>1</v>
      </c>
      <c r="P47" s="15">
        <v>1</v>
      </c>
      <c r="Q47" s="11" t="s">
        <v>384</v>
      </c>
      <c r="R47" s="14">
        <v>1</v>
      </c>
      <c r="S47" s="15">
        <v>1</v>
      </c>
      <c r="T47" s="11" t="s">
        <v>384</v>
      </c>
      <c r="U47" s="14">
        <v>1</v>
      </c>
      <c r="V47" s="15">
        <v>1</v>
      </c>
    </row>
    <row r="48" spans="1:22" ht="125.25" customHeight="1">
      <c r="A48" s="9"/>
      <c r="B48" s="26"/>
      <c r="C48" s="26"/>
      <c r="D48" s="6" t="s">
        <v>66</v>
      </c>
      <c r="E48" s="2" t="s">
        <v>240</v>
      </c>
      <c r="F48" s="2" t="s">
        <v>241</v>
      </c>
      <c r="G48" s="3">
        <v>1</v>
      </c>
      <c r="H48" s="2" t="s">
        <v>116</v>
      </c>
      <c r="I48" s="2" t="s">
        <v>121</v>
      </c>
      <c r="J48" s="2" t="s">
        <v>128</v>
      </c>
      <c r="K48" s="11" t="s">
        <v>385</v>
      </c>
      <c r="L48" s="14">
        <v>4</v>
      </c>
      <c r="M48" s="15">
        <v>1</v>
      </c>
      <c r="N48" s="11" t="s">
        <v>385</v>
      </c>
      <c r="O48" s="14">
        <v>4</v>
      </c>
      <c r="P48" s="15">
        <v>1</v>
      </c>
      <c r="Q48" s="17" t="s">
        <v>386</v>
      </c>
      <c r="R48" s="18">
        <v>0</v>
      </c>
      <c r="S48" s="15">
        <v>0</v>
      </c>
      <c r="T48" s="17" t="s">
        <v>386</v>
      </c>
      <c r="U48" s="18">
        <v>1</v>
      </c>
      <c r="V48" s="15">
        <v>0.25</v>
      </c>
    </row>
    <row r="49" spans="1:22" ht="105.75" customHeight="1">
      <c r="A49" s="9"/>
      <c r="B49" s="26"/>
      <c r="C49" s="26"/>
      <c r="D49" s="6" t="s">
        <v>67</v>
      </c>
      <c r="E49" s="2" t="s">
        <v>387</v>
      </c>
      <c r="F49" s="2" t="s">
        <v>242</v>
      </c>
      <c r="G49" s="3">
        <v>1</v>
      </c>
      <c r="H49" s="2" t="s">
        <v>116</v>
      </c>
      <c r="I49" s="2" t="s">
        <v>121</v>
      </c>
      <c r="J49" s="2" t="s">
        <v>128</v>
      </c>
      <c r="K49" s="11" t="s">
        <v>388</v>
      </c>
      <c r="L49" s="14">
        <v>4</v>
      </c>
      <c r="M49" s="15">
        <v>1</v>
      </c>
      <c r="N49" s="11" t="s">
        <v>388</v>
      </c>
      <c r="O49" s="14">
        <v>4</v>
      </c>
      <c r="P49" s="15">
        <v>1</v>
      </c>
      <c r="Q49" s="11" t="s">
        <v>388</v>
      </c>
      <c r="R49" s="14">
        <v>4</v>
      </c>
      <c r="S49" s="15">
        <v>1</v>
      </c>
      <c r="T49" s="11" t="s">
        <v>388</v>
      </c>
      <c r="U49" s="14">
        <v>4</v>
      </c>
      <c r="V49" s="15">
        <v>1</v>
      </c>
    </row>
    <row r="50" spans="1:22" ht="104.25" customHeight="1">
      <c r="A50" s="29" t="s">
        <v>17</v>
      </c>
      <c r="B50" s="26"/>
      <c r="C50" s="26"/>
      <c r="D50" s="6" t="s">
        <v>68</v>
      </c>
      <c r="E50" s="2" t="s">
        <v>243</v>
      </c>
      <c r="F50" s="2" t="s">
        <v>244</v>
      </c>
      <c r="G50" s="3">
        <v>1</v>
      </c>
      <c r="H50" s="2" t="s">
        <v>116</v>
      </c>
      <c r="I50" s="2" t="s">
        <v>121</v>
      </c>
      <c r="J50" s="2" t="s">
        <v>128</v>
      </c>
      <c r="K50" s="11" t="s">
        <v>438</v>
      </c>
      <c r="L50" s="14">
        <v>1</v>
      </c>
      <c r="M50" s="15">
        <v>1</v>
      </c>
      <c r="N50" s="11" t="s">
        <v>438</v>
      </c>
      <c r="O50" s="14">
        <v>1</v>
      </c>
      <c r="P50" s="15">
        <v>1</v>
      </c>
      <c r="Q50" s="11" t="s">
        <v>438</v>
      </c>
      <c r="R50" s="14">
        <v>1</v>
      </c>
      <c r="S50" s="15">
        <v>1</v>
      </c>
      <c r="T50" s="11" t="s">
        <v>438</v>
      </c>
      <c r="U50" s="14">
        <v>1</v>
      </c>
      <c r="V50" s="15">
        <v>1</v>
      </c>
    </row>
    <row r="51" spans="1:22" ht="50.25" customHeight="1">
      <c r="A51" s="29"/>
      <c r="B51" s="26"/>
      <c r="C51" s="26"/>
      <c r="D51" s="6" t="s">
        <v>69</v>
      </c>
      <c r="E51" s="2" t="s">
        <v>391</v>
      </c>
      <c r="F51" s="2" t="s">
        <v>389</v>
      </c>
      <c r="G51" s="3">
        <v>1</v>
      </c>
      <c r="H51" s="2" t="s">
        <v>116</v>
      </c>
      <c r="I51" s="2" t="s">
        <v>121</v>
      </c>
      <c r="J51" s="2" t="s">
        <v>118</v>
      </c>
      <c r="K51" s="11" t="s">
        <v>390</v>
      </c>
      <c r="L51" s="14">
        <v>1</v>
      </c>
      <c r="M51" s="15">
        <v>1</v>
      </c>
      <c r="N51" s="11" t="s">
        <v>390</v>
      </c>
      <c r="O51" s="14">
        <v>1</v>
      </c>
      <c r="P51" s="15">
        <v>1</v>
      </c>
      <c r="Q51" s="11" t="s">
        <v>390</v>
      </c>
      <c r="R51" s="14">
        <v>1</v>
      </c>
      <c r="S51" s="15">
        <v>1</v>
      </c>
      <c r="T51" s="11" t="s">
        <v>390</v>
      </c>
      <c r="U51" s="14">
        <v>1</v>
      </c>
      <c r="V51" s="15">
        <v>1</v>
      </c>
    </row>
    <row r="52" spans="1:22" ht="60" customHeight="1">
      <c r="A52" s="29"/>
      <c r="B52" s="26"/>
      <c r="C52" s="26"/>
      <c r="D52" s="6" t="s">
        <v>70</v>
      </c>
      <c r="E52" s="2" t="s">
        <v>245</v>
      </c>
      <c r="F52" s="2" t="s">
        <v>246</v>
      </c>
      <c r="G52" s="3">
        <v>1</v>
      </c>
      <c r="H52" s="2" t="s">
        <v>116</v>
      </c>
      <c r="I52" s="2" t="s">
        <v>121</v>
      </c>
      <c r="J52" s="2" t="s">
        <v>118</v>
      </c>
      <c r="K52" s="11" t="s">
        <v>392</v>
      </c>
      <c r="L52" s="14">
        <v>0</v>
      </c>
      <c r="M52" s="15">
        <v>0</v>
      </c>
      <c r="N52" s="11" t="s">
        <v>392</v>
      </c>
      <c r="O52" s="14">
        <v>0</v>
      </c>
      <c r="P52" s="15">
        <v>0</v>
      </c>
      <c r="Q52" s="11" t="s">
        <v>392</v>
      </c>
      <c r="R52" s="14">
        <v>0</v>
      </c>
      <c r="S52" s="15">
        <v>0</v>
      </c>
      <c r="T52" s="11" t="s">
        <v>393</v>
      </c>
      <c r="U52" s="14">
        <v>1</v>
      </c>
      <c r="V52" s="15">
        <v>1</v>
      </c>
    </row>
    <row r="53" spans="1:22" ht="49.5" customHeight="1">
      <c r="A53" s="29"/>
      <c r="B53" s="26"/>
      <c r="C53" s="26"/>
      <c r="D53" s="6" t="s">
        <v>71</v>
      </c>
      <c r="E53" s="2" t="s">
        <v>247</v>
      </c>
      <c r="F53" s="2" t="s">
        <v>248</v>
      </c>
      <c r="G53" s="3">
        <v>1</v>
      </c>
      <c r="H53" s="2" t="s">
        <v>116</v>
      </c>
      <c r="I53" s="2" t="s">
        <v>121</v>
      </c>
      <c r="J53" s="2" t="s">
        <v>118</v>
      </c>
      <c r="K53" s="11" t="s">
        <v>394</v>
      </c>
      <c r="L53" s="14">
        <v>4</v>
      </c>
      <c r="M53" s="16">
        <f>L53/18</f>
        <v>0.2222222222222222</v>
      </c>
      <c r="N53" s="11" t="s">
        <v>394</v>
      </c>
      <c r="O53" s="14">
        <v>6</v>
      </c>
      <c r="P53" s="16">
        <f>O53/18</f>
        <v>0.3333333333333333</v>
      </c>
      <c r="Q53" s="11" t="s">
        <v>394</v>
      </c>
      <c r="R53" s="14">
        <v>9</v>
      </c>
      <c r="S53" s="16">
        <f>R53/18</f>
        <v>0.5</v>
      </c>
      <c r="T53" s="11" t="s">
        <v>394</v>
      </c>
      <c r="U53" s="14">
        <v>11</v>
      </c>
      <c r="V53" s="16">
        <f>U53/18</f>
        <v>0.6111111111111112</v>
      </c>
    </row>
    <row r="54" spans="1:22" ht="69.75" customHeight="1">
      <c r="A54" s="29"/>
      <c r="B54" s="26"/>
      <c r="C54" s="28" t="s">
        <v>72</v>
      </c>
      <c r="D54" s="6" t="s">
        <v>73</v>
      </c>
      <c r="E54" s="2" t="s">
        <v>249</v>
      </c>
      <c r="F54" s="2" t="s">
        <v>250</v>
      </c>
      <c r="G54" s="3">
        <v>1</v>
      </c>
      <c r="H54" s="2" t="s">
        <v>116</v>
      </c>
      <c r="I54" s="2" t="s">
        <v>121</v>
      </c>
      <c r="J54" s="2" t="s">
        <v>118</v>
      </c>
      <c r="K54" s="11" t="s">
        <v>395</v>
      </c>
      <c r="L54" s="14">
        <v>3</v>
      </c>
      <c r="M54" s="16">
        <f>3/3</f>
        <v>1</v>
      </c>
      <c r="N54" s="11" t="s">
        <v>395</v>
      </c>
      <c r="O54" s="14">
        <v>3</v>
      </c>
      <c r="P54" s="16">
        <f>3/3</f>
        <v>1</v>
      </c>
      <c r="Q54" s="11" t="s">
        <v>395</v>
      </c>
      <c r="R54" s="14">
        <v>3</v>
      </c>
      <c r="S54" s="16">
        <f>3/3</f>
        <v>1</v>
      </c>
      <c r="T54" s="11" t="s">
        <v>395</v>
      </c>
      <c r="U54" s="14">
        <v>3</v>
      </c>
      <c r="V54" s="16">
        <f>3/3</f>
        <v>1</v>
      </c>
    </row>
    <row r="55" spans="1:22" ht="76.5" customHeight="1">
      <c r="A55" s="29"/>
      <c r="B55" s="26"/>
      <c r="C55" s="28"/>
      <c r="D55" s="6" t="s">
        <v>74</v>
      </c>
      <c r="E55" s="2" t="s">
        <v>251</v>
      </c>
      <c r="F55" s="2" t="s">
        <v>252</v>
      </c>
      <c r="G55" s="3">
        <v>1</v>
      </c>
      <c r="H55" s="2" t="s">
        <v>116</v>
      </c>
      <c r="I55" s="2" t="s">
        <v>117</v>
      </c>
      <c r="J55" s="2" t="s">
        <v>118</v>
      </c>
      <c r="K55" s="11" t="s">
        <v>396</v>
      </c>
      <c r="L55" s="14">
        <v>0</v>
      </c>
      <c r="M55" s="15">
        <v>0</v>
      </c>
      <c r="N55" s="11" t="s">
        <v>396</v>
      </c>
      <c r="O55" s="14">
        <v>0</v>
      </c>
      <c r="P55" s="15">
        <v>0</v>
      </c>
      <c r="Q55" s="11" t="s">
        <v>396</v>
      </c>
      <c r="R55" s="14">
        <v>0</v>
      </c>
      <c r="S55" s="15">
        <v>0</v>
      </c>
      <c r="T55" s="11" t="s">
        <v>396</v>
      </c>
      <c r="U55" s="14">
        <v>0</v>
      </c>
      <c r="V55" s="15">
        <v>0</v>
      </c>
    </row>
    <row r="56" spans="1:22" ht="59.25" customHeight="1">
      <c r="A56" s="29"/>
      <c r="B56" s="26"/>
      <c r="C56" s="28" t="s">
        <v>75</v>
      </c>
      <c r="D56" s="6" t="s">
        <v>76</v>
      </c>
      <c r="E56" s="2" t="s">
        <v>253</v>
      </c>
      <c r="F56" s="2" t="s">
        <v>254</v>
      </c>
      <c r="G56" s="3">
        <v>1</v>
      </c>
      <c r="H56" s="2" t="s">
        <v>116</v>
      </c>
      <c r="I56" s="2" t="s">
        <v>121</v>
      </c>
      <c r="J56" s="2" t="s">
        <v>128</v>
      </c>
      <c r="K56" s="11" t="s">
        <v>397</v>
      </c>
      <c r="L56" s="14">
        <v>1</v>
      </c>
      <c r="M56" s="15">
        <v>1</v>
      </c>
      <c r="N56" s="11" t="s">
        <v>397</v>
      </c>
      <c r="O56" s="14">
        <v>1</v>
      </c>
      <c r="P56" s="15">
        <v>1</v>
      </c>
      <c r="Q56" s="11" t="s">
        <v>397</v>
      </c>
      <c r="R56" s="14">
        <v>1</v>
      </c>
      <c r="S56" s="15">
        <v>1</v>
      </c>
      <c r="T56" s="11" t="s">
        <v>397</v>
      </c>
      <c r="U56" s="14">
        <v>1</v>
      </c>
      <c r="V56" s="15">
        <v>1</v>
      </c>
    </row>
    <row r="57" spans="1:22" ht="65.25" customHeight="1">
      <c r="A57" s="29"/>
      <c r="B57" s="26"/>
      <c r="C57" s="28"/>
      <c r="D57" s="6" t="s">
        <v>77</v>
      </c>
      <c r="E57" s="2" t="s">
        <v>253</v>
      </c>
      <c r="F57" s="2" t="s">
        <v>255</v>
      </c>
      <c r="G57" s="3">
        <v>1</v>
      </c>
      <c r="H57" s="2" t="s">
        <v>116</v>
      </c>
      <c r="I57" s="2" t="s">
        <v>121</v>
      </c>
      <c r="J57" s="2" t="s">
        <v>128</v>
      </c>
      <c r="K57" s="11" t="s">
        <v>398</v>
      </c>
      <c r="L57" s="14">
        <v>0</v>
      </c>
      <c r="M57" s="15">
        <v>0</v>
      </c>
      <c r="N57" s="17" t="s">
        <v>399</v>
      </c>
      <c r="O57" s="18">
        <v>1</v>
      </c>
      <c r="P57" s="15">
        <f>O57/4</f>
        <v>0.25</v>
      </c>
      <c r="Q57" s="17" t="s">
        <v>399</v>
      </c>
      <c r="R57" s="18">
        <v>2</v>
      </c>
      <c r="S57" s="15">
        <f>R57/4</f>
        <v>0.5</v>
      </c>
      <c r="T57" s="17" t="s">
        <v>399</v>
      </c>
      <c r="U57" s="18">
        <v>3</v>
      </c>
      <c r="V57" s="15">
        <f>3/4</f>
        <v>0.75</v>
      </c>
    </row>
    <row r="58" spans="1:22" ht="68.25" customHeight="1">
      <c r="A58" s="29"/>
      <c r="B58" s="26"/>
      <c r="C58" s="28"/>
      <c r="D58" s="6" t="s">
        <v>78</v>
      </c>
      <c r="E58" s="2" t="s">
        <v>256</v>
      </c>
      <c r="F58" s="2" t="s">
        <v>257</v>
      </c>
      <c r="G58" s="3">
        <v>1</v>
      </c>
      <c r="H58" s="2" t="s">
        <v>116</v>
      </c>
      <c r="I58" s="2" t="s">
        <v>121</v>
      </c>
      <c r="J58" s="2" t="s">
        <v>157</v>
      </c>
      <c r="K58" s="11" t="s">
        <v>400</v>
      </c>
      <c r="L58" s="14">
        <v>1</v>
      </c>
      <c r="M58" s="15">
        <v>1</v>
      </c>
      <c r="N58" s="11" t="s">
        <v>400</v>
      </c>
      <c r="O58" s="14">
        <v>1</v>
      </c>
      <c r="P58" s="15">
        <v>1</v>
      </c>
      <c r="Q58" s="11" t="s">
        <v>400</v>
      </c>
      <c r="R58" s="14">
        <v>1</v>
      </c>
      <c r="S58" s="15">
        <v>1</v>
      </c>
      <c r="T58" s="11" t="s">
        <v>400</v>
      </c>
      <c r="U58" s="14">
        <v>1</v>
      </c>
      <c r="V58" s="15">
        <v>1</v>
      </c>
    </row>
    <row r="59" spans="1:22" ht="68.25" customHeight="1">
      <c r="A59" s="27" t="s">
        <v>17</v>
      </c>
      <c r="B59" s="25" t="s">
        <v>79</v>
      </c>
      <c r="C59" s="25" t="s">
        <v>80</v>
      </c>
      <c r="D59" s="5" t="s">
        <v>81</v>
      </c>
      <c r="E59" s="2" t="s">
        <v>258</v>
      </c>
      <c r="F59" s="2" t="s">
        <v>259</v>
      </c>
      <c r="G59" s="3">
        <v>1</v>
      </c>
      <c r="H59" s="2" t="s">
        <v>116</v>
      </c>
      <c r="I59" s="2" t="s">
        <v>121</v>
      </c>
      <c r="J59" s="2" t="s">
        <v>118</v>
      </c>
      <c r="K59" s="11" t="s">
        <v>401</v>
      </c>
      <c r="L59" s="14">
        <v>1</v>
      </c>
      <c r="M59" s="15">
        <v>1</v>
      </c>
      <c r="N59" s="11" t="s">
        <v>401</v>
      </c>
      <c r="O59" s="14">
        <v>1</v>
      </c>
      <c r="P59" s="15">
        <v>1</v>
      </c>
      <c r="Q59" s="11" t="s">
        <v>401</v>
      </c>
      <c r="R59" s="14">
        <v>1</v>
      </c>
      <c r="S59" s="15">
        <v>1</v>
      </c>
      <c r="T59" s="11" t="s">
        <v>401</v>
      </c>
      <c r="U59" s="14">
        <v>1</v>
      </c>
      <c r="V59" s="15">
        <v>1</v>
      </c>
    </row>
    <row r="60" spans="1:22" ht="73.5" customHeight="1">
      <c r="A60" s="27"/>
      <c r="B60" s="25"/>
      <c r="C60" s="25"/>
      <c r="D60" s="5" t="s">
        <v>82</v>
      </c>
      <c r="E60" s="2" t="s">
        <v>260</v>
      </c>
      <c r="F60" s="2" t="s">
        <v>261</v>
      </c>
      <c r="G60" s="3">
        <v>1</v>
      </c>
      <c r="H60" s="2" t="s">
        <v>116</v>
      </c>
      <c r="I60" s="2" t="s">
        <v>121</v>
      </c>
      <c r="J60" s="2" t="s">
        <v>118</v>
      </c>
      <c r="K60" s="11" t="s">
        <v>402</v>
      </c>
      <c r="L60" s="14">
        <v>12</v>
      </c>
      <c r="M60" s="16">
        <f>L60/25</f>
        <v>0.48</v>
      </c>
      <c r="N60" s="11" t="s">
        <v>402</v>
      </c>
      <c r="O60" s="14">
        <v>25</v>
      </c>
      <c r="P60" s="16">
        <f>O60/25</f>
        <v>1</v>
      </c>
      <c r="Q60" s="11" t="s">
        <v>402</v>
      </c>
      <c r="R60" s="14">
        <v>25</v>
      </c>
      <c r="S60" s="16">
        <f>R60/25</f>
        <v>1</v>
      </c>
      <c r="T60" s="11" t="s">
        <v>402</v>
      </c>
      <c r="U60" s="14">
        <v>25</v>
      </c>
      <c r="V60" s="16">
        <f>U60/25</f>
        <v>1</v>
      </c>
    </row>
    <row r="61" spans="1:22" ht="75.75" customHeight="1">
      <c r="A61" s="27"/>
      <c r="B61" s="25"/>
      <c r="C61" s="25"/>
      <c r="D61" s="5" t="s">
        <v>83</v>
      </c>
      <c r="E61" s="2" t="s">
        <v>262</v>
      </c>
      <c r="F61" s="2" t="s">
        <v>263</v>
      </c>
      <c r="G61" s="3">
        <v>1</v>
      </c>
      <c r="H61" s="2" t="s">
        <v>116</v>
      </c>
      <c r="I61" s="2" t="s">
        <v>121</v>
      </c>
      <c r="J61" s="2" t="s">
        <v>118</v>
      </c>
      <c r="K61" s="11" t="s">
        <v>403</v>
      </c>
      <c r="L61" s="14">
        <v>5</v>
      </c>
      <c r="M61" s="15">
        <v>1</v>
      </c>
      <c r="N61" s="11" t="s">
        <v>403</v>
      </c>
      <c r="O61" s="14">
        <v>5</v>
      </c>
      <c r="P61" s="15">
        <v>1</v>
      </c>
      <c r="Q61" s="11" t="s">
        <v>403</v>
      </c>
      <c r="R61" s="14">
        <v>5</v>
      </c>
      <c r="S61" s="15">
        <v>1</v>
      </c>
      <c r="T61" s="11" t="s">
        <v>403</v>
      </c>
      <c r="U61" s="14">
        <v>5</v>
      </c>
      <c r="V61" s="15">
        <v>1</v>
      </c>
    </row>
    <row r="62" spans="1:22" ht="50.25" customHeight="1">
      <c r="A62" s="27"/>
      <c r="B62" s="25"/>
      <c r="C62" s="25"/>
      <c r="D62" s="5" t="s">
        <v>84</v>
      </c>
      <c r="E62" s="2" t="s">
        <v>265</v>
      </c>
      <c r="F62" s="2" t="s">
        <v>264</v>
      </c>
      <c r="G62" s="3">
        <v>1</v>
      </c>
      <c r="H62" s="2" t="s">
        <v>116</v>
      </c>
      <c r="I62" s="2" t="s">
        <v>121</v>
      </c>
      <c r="J62" s="2" t="s">
        <v>118</v>
      </c>
      <c r="K62" s="11" t="s">
        <v>404</v>
      </c>
      <c r="L62" s="14">
        <v>0</v>
      </c>
      <c r="M62" s="15">
        <v>0</v>
      </c>
      <c r="N62" s="11" t="s">
        <v>404</v>
      </c>
      <c r="O62" s="14">
        <v>0</v>
      </c>
      <c r="P62" s="15">
        <v>0</v>
      </c>
      <c r="Q62" s="11" t="s">
        <v>404</v>
      </c>
      <c r="R62" s="14">
        <v>0</v>
      </c>
      <c r="S62" s="15">
        <v>0</v>
      </c>
      <c r="T62" s="11" t="s">
        <v>404</v>
      </c>
      <c r="U62" s="14">
        <v>0</v>
      </c>
      <c r="V62" s="15">
        <v>0</v>
      </c>
    </row>
    <row r="63" spans="1:22" ht="109.5" customHeight="1">
      <c r="A63" s="27"/>
      <c r="B63" s="25"/>
      <c r="C63" s="25"/>
      <c r="D63" s="5" t="s">
        <v>85</v>
      </c>
      <c r="E63" s="2" t="s">
        <v>266</v>
      </c>
      <c r="F63" s="2" t="s">
        <v>267</v>
      </c>
      <c r="G63" s="3">
        <v>1</v>
      </c>
      <c r="H63" s="2" t="s">
        <v>116</v>
      </c>
      <c r="I63" s="2" t="s">
        <v>121</v>
      </c>
      <c r="J63" s="2" t="s">
        <v>118</v>
      </c>
      <c r="K63" s="11" t="s">
        <v>405</v>
      </c>
      <c r="L63" s="14">
        <v>0</v>
      </c>
      <c r="M63" s="15">
        <v>0</v>
      </c>
      <c r="N63" s="11" t="s">
        <v>405</v>
      </c>
      <c r="O63" s="14">
        <v>0</v>
      </c>
      <c r="P63" s="15">
        <v>0</v>
      </c>
      <c r="Q63" s="11" t="s">
        <v>405</v>
      </c>
      <c r="R63" s="14">
        <v>0</v>
      </c>
      <c r="S63" s="15">
        <v>0</v>
      </c>
      <c r="T63" s="11" t="s">
        <v>405</v>
      </c>
      <c r="U63" s="14">
        <v>0</v>
      </c>
      <c r="V63" s="15">
        <v>0</v>
      </c>
    </row>
    <row r="64" spans="1:22" ht="126.75" customHeight="1">
      <c r="A64" s="27"/>
      <c r="B64" s="25"/>
      <c r="C64" s="25" t="s">
        <v>86</v>
      </c>
      <c r="D64" s="5" t="s">
        <v>87</v>
      </c>
      <c r="E64" s="2" t="s">
        <v>268</v>
      </c>
      <c r="F64" s="2" t="s">
        <v>269</v>
      </c>
      <c r="G64" s="3">
        <v>1</v>
      </c>
      <c r="H64" s="2" t="s">
        <v>116</v>
      </c>
      <c r="I64" s="2" t="s">
        <v>121</v>
      </c>
      <c r="J64" s="2" t="s">
        <v>118</v>
      </c>
      <c r="K64" s="11" t="s">
        <v>406</v>
      </c>
      <c r="L64" s="14">
        <v>1</v>
      </c>
      <c r="M64" s="15">
        <v>0.25</v>
      </c>
      <c r="N64" s="11" t="s">
        <v>406</v>
      </c>
      <c r="O64" s="14">
        <v>1</v>
      </c>
      <c r="P64" s="15">
        <v>0.25</v>
      </c>
      <c r="Q64" s="11" t="s">
        <v>406</v>
      </c>
      <c r="R64" s="14">
        <v>1</v>
      </c>
      <c r="S64" s="15">
        <v>0.25</v>
      </c>
      <c r="T64" s="11" t="s">
        <v>406</v>
      </c>
      <c r="U64" s="14">
        <v>1</v>
      </c>
      <c r="V64" s="15">
        <v>0.25</v>
      </c>
    </row>
    <row r="65" spans="1:22" ht="342" customHeight="1">
      <c r="A65" s="27"/>
      <c r="B65" s="25"/>
      <c r="C65" s="25"/>
      <c r="D65" s="5" t="s">
        <v>88</v>
      </c>
      <c r="E65" s="2" t="s">
        <v>270</v>
      </c>
      <c r="F65" s="2" t="s">
        <v>271</v>
      </c>
      <c r="G65" s="3">
        <v>1</v>
      </c>
      <c r="H65" s="2" t="s">
        <v>116</v>
      </c>
      <c r="I65" s="2" t="s">
        <v>121</v>
      </c>
      <c r="J65" s="2" t="s">
        <v>118</v>
      </c>
      <c r="K65" s="11" t="s">
        <v>381</v>
      </c>
      <c r="L65" s="14">
        <v>51</v>
      </c>
      <c r="M65" s="16">
        <f>51/65</f>
        <v>0.7846153846153846</v>
      </c>
      <c r="N65" s="11" t="s">
        <v>381</v>
      </c>
      <c r="O65" s="14">
        <v>51</v>
      </c>
      <c r="P65" s="16">
        <f>51/65</f>
        <v>0.7846153846153846</v>
      </c>
      <c r="Q65" s="11" t="s">
        <v>381</v>
      </c>
      <c r="R65" s="14">
        <v>51</v>
      </c>
      <c r="S65" s="16">
        <f>51/65</f>
        <v>0.7846153846153846</v>
      </c>
      <c r="T65" s="11" t="s">
        <v>381</v>
      </c>
      <c r="U65" s="14">
        <v>51</v>
      </c>
      <c r="V65" s="16">
        <f>51/65</f>
        <v>0.7846153846153846</v>
      </c>
    </row>
    <row r="66" spans="1:22" ht="89.25" customHeight="1">
      <c r="A66" s="27"/>
      <c r="B66" s="25"/>
      <c r="C66" s="25"/>
      <c r="D66" s="5" t="s">
        <v>89</v>
      </c>
      <c r="E66" s="2" t="s">
        <v>272</v>
      </c>
      <c r="F66" s="2" t="s">
        <v>273</v>
      </c>
      <c r="G66" s="3">
        <v>1</v>
      </c>
      <c r="H66" s="2" t="s">
        <v>116</v>
      </c>
      <c r="I66" s="2" t="s">
        <v>121</v>
      </c>
      <c r="J66" s="2" t="s">
        <v>118</v>
      </c>
      <c r="K66" s="11" t="s">
        <v>407</v>
      </c>
      <c r="L66" s="14">
        <v>1</v>
      </c>
      <c r="M66" s="15">
        <v>1</v>
      </c>
      <c r="N66" s="11" t="s">
        <v>407</v>
      </c>
      <c r="O66" s="14">
        <v>1</v>
      </c>
      <c r="P66" s="15">
        <v>1</v>
      </c>
      <c r="Q66" s="11" t="s">
        <v>407</v>
      </c>
      <c r="R66" s="14">
        <v>1</v>
      </c>
      <c r="S66" s="15">
        <v>1</v>
      </c>
      <c r="T66" s="11" t="s">
        <v>407</v>
      </c>
      <c r="U66" s="14">
        <v>1</v>
      </c>
      <c r="V66" s="15">
        <v>1</v>
      </c>
    </row>
    <row r="67" spans="1:22" ht="88.5" customHeight="1">
      <c r="A67" s="27"/>
      <c r="B67" s="25"/>
      <c r="C67" s="7" t="s">
        <v>90</v>
      </c>
      <c r="D67" s="5" t="s">
        <v>91</v>
      </c>
      <c r="E67" s="2" t="s">
        <v>274</v>
      </c>
      <c r="F67" s="2" t="s">
        <v>275</v>
      </c>
      <c r="G67" s="3">
        <v>1</v>
      </c>
      <c r="H67" s="2" t="s">
        <v>116</v>
      </c>
      <c r="I67" s="2" t="s">
        <v>117</v>
      </c>
      <c r="J67" s="2" t="s">
        <v>118</v>
      </c>
      <c r="K67" s="11" t="s">
        <v>408</v>
      </c>
      <c r="L67" s="14">
        <v>0</v>
      </c>
      <c r="M67" s="15">
        <v>0</v>
      </c>
      <c r="N67" s="11" t="s">
        <v>408</v>
      </c>
      <c r="O67" s="14">
        <v>0</v>
      </c>
      <c r="P67" s="15">
        <v>0</v>
      </c>
      <c r="Q67" s="11" t="s">
        <v>408</v>
      </c>
      <c r="R67" s="14">
        <v>0</v>
      </c>
      <c r="S67" s="15">
        <v>0</v>
      </c>
      <c r="T67" s="11" t="s">
        <v>408</v>
      </c>
      <c r="U67" s="14">
        <v>0</v>
      </c>
      <c r="V67" s="15">
        <v>0</v>
      </c>
    </row>
    <row r="68" spans="1:22" ht="88.5" customHeight="1">
      <c r="A68" s="29" t="s">
        <v>17</v>
      </c>
      <c r="B68" s="26" t="s">
        <v>92</v>
      </c>
      <c r="C68" s="26" t="s">
        <v>93</v>
      </c>
      <c r="D68" s="6" t="s">
        <v>94</v>
      </c>
      <c r="E68" s="2" t="s">
        <v>276</v>
      </c>
      <c r="F68" s="2" t="s">
        <v>277</v>
      </c>
      <c r="G68" s="3">
        <v>1</v>
      </c>
      <c r="H68" s="2" t="s">
        <v>116</v>
      </c>
      <c r="I68" s="2" t="s">
        <v>121</v>
      </c>
      <c r="J68" s="2" t="s">
        <v>128</v>
      </c>
      <c r="K68" s="11" t="s">
        <v>409</v>
      </c>
      <c r="L68" s="14">
        <v>0</v>
      </c>
      <c r="M68" s="15">
        <v>0</v>
      </c>
      <c r="N68" s="17" t="s">
        <v>410</v>
      </c>
      <c r="O68" s="18">
        <v>3</v>
      </c>
      <c r="P68" s="15">
        <v>0.75</v>
      </c>
      <c r="Q68" s="17" t="s">
        <v>411</v>
      </c>
      <c r="R68" s="18">
        <v>7</v>
      </c>
      <c r="S68" s="15">
        <v>1</v>
      </c>
      <c r="T68" s="17" t="s">
        <v>412</v>
      </c>
      <c r="U68" s="18">
        <v>10</v>
      </c>
      <c r="V68" s="15">
        <v>1</v>
      </c>
    </row>
    <row r="69" spans="1:22" ht="90" customHeight="1">
      <c r="A69" s="29"/>
      <c r="B69" s="26"/>
      <c r="C69" s="26"/>
      <c r="D69" s="6" t="s">
        <v>95</v>
      </c>
      <c r="E69" s="2" t="s">
        <v>278</v>
      </c>
      <c r="F69" s="2" t="s">
        <v>279</v>
      </c>
      <c r="G69" s="3">
        <v>1</v>
      </c>
      <c r="H69" s="2" t="s">
        <v>116</v>
      </c>
      <c r="I69" s="2" t="s">
        <v>121</v>
      </c>
      <c r="J69" s="2" t="s">
        <v>128</v>
      </c>
      <c r="K69" s="11" t="s">
        <v>413</v>
      </c>
      <c r="L69" s="14">
        <v>1</v>
      </c>
      <c r="M69" s="15">
        <v>1</v>
      </c>
      <c r="N69" s="11" t="s">
        <v>413</v>
      </c>
      <c r="O69" s="14">
        <v>1</v>
      </c>
      <c r="P69" s="15">
        <v>1</v>
      </c>
      <c r="Q69" s="11" t="s">
        <v>413</v>
      </c>
      <c r="R69" s="14">
        <v>1</v>
      </c>
      <c r="S69" s="15">
        <v>1</v>
      </c>
      <c r="T69" s="11" t="s">
        <v>413</v>
      </c>
      <c r="U69" s="14">
        <v>1</v>
      </c>
      <c r="V69" s="15">
        <v>1</v>
      </c>
    </row>
    <row r="70" spans="1:22" ht="150.75" customHeight="1">
      <c r="A70" s="29"/>
      <c r="B70" s="26"/>
      <c r="C70" s="10" t="s">
        <v>96</v>
      </c>
      <c r="D70" s="6" t="s">
        <v>97</v>
      </c>
      <c r="E70" s="2" t="s">
        <v>280</v>
      </c>
      <c r="F70" s="2" t="s">
        <v>281</v>
      </c>
      <c r="G70" s="3">
        <v>1</v>
      </c>
      <c r="H70" s="2" t="s">
        <v>116</v>
      </c>
      <c r="I70" s="2" t="s">
        <v>121</v>
      </c>
      <c r="J70" s="2" t="s">
        <v>128</v>
      </c>
      <c r="K70" s="11" t="s">
        <v>414</v>
      </c>
      <c r="L70" s="14">
        <v>3</v>
      </c>
      <c r="M70" s="15">
        <v>1</v>
      </c>
      <c r="N70" s="11" t="s">
        <v>414</v>
      </c>
      <c r="O70" s="14">
        <v>3</v>
      </c>
      <c r="P70" s="15">
        <v>1</v>
      </c>
      <c r="Q70" s="11" t="s">
        <v>414</v>
      </c>
      <c r="R70" s="14">
        <v>3</v>
      </c>
      <c r="S70" s="15">
        <v>1</v>
      </c>
      <c r="T70" s="11" t="s">
        <v>414</v>
      </c>
      <c r="U70" s="14">
        <v>3</v>
      </c>
      <c r="V70" s="15">
        <v>1</v>
      </c>
    </row>
    <row r="71" spans="1:22" ht="102.75" customHeight="1">
      <c r="A71" s="27" t="s">
        <v>17</v>
      </c>
      <c r="B71" s="25" t="s">
        <v>98</v>
      </c>
      <c r="C71" s="25" t="s">
        <v>99</v>
      </c>
      <c r="D71" s="5" t="s">
        <v>100</v>
      </c>
      <c r="E71" s="2" t="s">
        <v>282</v>
      </c>
      <c r="F71" s="2" t="s">
        <v>283</v>
      </c>
      <c r="G71" s="3">
        <v>1</v>
      </c>
      <c r="H71" s="2" t="s">
        <v>116</v>
      </c>
      <c r="I71" s="2" t="s">
        <v>121</v>
      </c>
      <c r="J71" s="2" t="s">
        <v>128</v>
      </c>
      <c r="K71" s="11" t="s">
        <v>415</v>
      </c>
      <c r="L71" s="14">
        <v>1</v>
      </c>
      <c r="M71" s="15">
        <v>1</v>
      </c>
      <c r="N71" s="11" t="s">
        <v>415</v>
      </c>
      <c r="O71" s="14">
        <v>1</v>
      </c>
      <c r="P71" s="15">
        <v>1</v>
      </c>
      <c r="Q71" s="11" t="s">
        <v>415</v>
      </c>
      <c r="R71" s="14">
        <v>1</v>
      </c>
      <c r="S71" s="15">
        <v>1</v>
      </c>
      <c r="T71" s="11" t="s">
        <v>415</v>
      </c>
      <c r="U71" s="14">
        <v>1</v>
      </c>
      <c r="V71" s="15">
        <v>1</v>
      </c>
    </row>
    <row r="72" spans="1:22" ht="72" customHeight="1">
      <c r="A72" s="27"/>
      <c r="B72" s="25"/>
      <c r="C72" s="25"/>
      <c r="D72" s="5" t="s">
        <v>101</v>
      </c>
      <c r="E72" s="2" t="s">
        <v>284</v>
      </c>
      <c r="F72" s="2" t="s">
        <v>285</v>
      </c>
      <c r="G72" s="3">
        <v>1</v>
      </c>
      <c r="H72" s="2" t="s">
        <v>116</v>
      </c>
      <c r="I72" s="2" t="s">
        <v>121</v>
      </c>
      <c r="J72" s="2" t="s">
        <v>128</v>
      </c>
      <c r="K72" s="11" t="s">
        <v>416</v>
      </c>
      <c r="L72" s="14">
        <v>2</v>
      </c>
      <c r="M72" s="15">
        <v>1</v>
      </c>
      <c r="N72" s="11" t="s">
        <v>416</v>
      </c>
      <c r="O72" s="14">
        <v>2</v>
      </c>
      <c r="P72" s="15">
        <v>1</v>
      </c>
      <c r="Q72" s="11" t="s">
        <v>416</v>
      </c>
      <c r="R72" s="14">
        <v>2</v>
      </c>
      <c r="S72" s="15">
        <v>1</v>
      </c>
      <c r="T72" s="11" t="s">
        <v>416</v>
      </c>
      <c r="U72" s="14">
        <v>2</v>
      </c>
      <c r="V72" s="15">
        <v>1</v>
      </c>
    </row>
    <row r="73" spans="1:22" ht="58.5" customHeight="1">
      <c r="A73" s="27"/>
      <c r="B73" s="25"/>
      <c r="C73" s="25"/>
      <c r="D73" s="5" t="s">
        <v>102</v>
      </c>
      <c r="E73" s="2" t="s">
        <v>286</v>
      </c>
      <c r="F73" s="2" t="s">
        <v>287</v>
      </c>
      <c r="G73" s="3">
        <v>1</v>
      </c>
      <c r="H73" s="2" t="s">
        <v>116</v>
      </c>
      <c r="I73" s="2" t="s">
        <v>121</v>
      </c>
      <c r="J73" s="2" t="s">
        <v>152</v>
      </c>
      <c r="K73" s="11" t="s">
        <v>417</v>
      </c>
      <c r="L73" s="14">
        <v>3</v>
      </c>
      <c r="M73" s="16">
        <f>3/12</f>
        <v>0.25</v>
      </c>
      <c r="N73" s="11" t="s">
        <v>417</v>
      </c>
      <c r="O73" s="14">
        <v>6</v>
      </c>
      <c r="P73" s="16">
        <f>6/12</f>
        <v>0.5</v>
      </c>
      <c r="Q73" s="11" t="s">
        <v>417</v>
      </c>
      <c r="R73" s="14">
        <v>9</v>
      </c>
      <c r="S73" s="16">
        <f>9/12</f>
        <v>0.75</v>
      </c>
      <c r="T73" s="11" t="s">
        <v>417</v>
      </c>
      <c r="U73" s="14">
        <v>12</v>
      </c>
      <c r="V73" s="16">
        <f>12/12</f>
        <v>1</v>
      </c>
    </row>
    <row r="74" spans="1:22" ht="57" customHeight="1">
      <c r="A74" s="27"/>
      <c r="B74" s="25"/>
      <c r="C74" s="25"/>
      <c r="D74" s="5" t="s">
        <v>103</v>
      </c>
      <c r="E74" s="2" t="s">
        <v>288</v>
      </c>
      <c r="F74" s="2" t="s">
        <v>289</v>
      </c>
      <c r="G74" s="3">
        <v>1</v>
      </c>
      <c r="H74" s="2" t="s">
        <v>116</v>
      </c>
      <c r="I74" s="2" t="s">
        <v>121</v>
      </c>
      <c r="J74" s="2" t="s">
        <v>128</v>
      </c>
      <c r="K74" s="11" t="s">
        <v>418</v>
      </c>
      <c r="L74" s="14">
        <v>1</v>
      </c>
      <c r="M74" s="15">
        <v>1</v>
      </c>
      <c r="N74" s="11" t="s">
        <v>418</v>
      </c>
      <c r="O74" s="14">
        <v>1</v>
      </c>
      <c r="P74" s="15">
        <v>1</v>
      </c>
      <c r="Q74" s="11" t="s">
        <v>418</v>
      </c>
      <c r="R74" s="14">
        <v>1</v>
      </c>
      <c r="S74" s="15">
        <v>1</v>
      </c>
      <c r="T74" s="11" t="s">
        <v>418</v>
      </c>
      <c r="U74" s="14">
        <v>1</v>
      </c>
      <c r="V74" s="15">
        <v>1</v>
      </c>
    </row>
    <row r="75" spans="1:22" ht="114" customHeight="1">
      <c r="A75" s="27"/>
      <c r="B75" s="25"/>
      <c r="C75" s="25"/>
      <c r="D75" s="5" t="s">
        <v>104</v>
      </c>
      <c r="E75" s="2" t="s">
        <v>419</v>
      </c>
      <c r="F75" s="2" t="s">
        <v>290</v>
      </c>
      <c r="G75" s="3">
        <v>1</v>
      </c>
      <c r="H75" s="2" t="s">
        <v>116</v>
      </c>
      <c r="I75" s="2" t="s">
        <v>121</v>
      </c>
      <c r="J75" s="2" t="s">
        <v>152</v>
      </c>
      <c r="K75" s="11" t="s">
        <v>420</v>
      </c>
      <c r="L75" s="14">
        <v>5</v>
      </c>
      <c r="M75" s="15">
        <v>1</v>
      </c>
      <c r="N75" s="11" t="s">
        <v>420</v>
      </c>
      <c r="O75" s="14">
        <v>5</v>
      </c>
      <c r="P75" s="15">
        <v>1</v>
      </c>
      <c r="Q75" s="11" t="s">
        <v>420</v>
      </c>
      <c r="R75" s="14">
        <v>5</v>
      </c>
      <c r="S75" s="15">
        <v>1</v>
      </c>
      <c r="T75" s="11" t="s">
        <v>420</v>
      </c>
      <c r="U75" s="14">
        <v>5</v>
      </c>
      <c r="V75" s="15">
        <v>1</v>
      </c>
    </row>
    <row r="76" spans="1:22" ht="45" customHeight="1">
      <c r="A76" s="27"/>
      <c r="B76" s="25"/>
      <c r="C76" s="25" t="s">
        <v>105</v>
      </c>
      <c r="D76" s="5" t="s">
        <v>106</v>
      </c>
      <c r="E76" s="11" t="s">
        <v>291</v>
      </c>
      <c r="F76" s="11" t="s">
        <v>292</v>
      </c>
      <c r="G76" s="22">
        <v>1</v>
      </c>
      <c r="H76" s="11" t="s">
        <v>116</v>
      </c>
      <c r="I76" s="11" t="s">
        <v>121</v>
      </c>
      <c r="J76" s="11" t="s">
        <v>152</v>
      </c>
      <c r="K76" s="11" t="s">
        <v>440</v>
      </c>
      <c r="L76" s="14">
        <v>1</v>
      </c>
      <c r="M76" s="15">
        <v>1</v>
      </c>
      <c r="N76" s="11" t="s">
        <v>440</v>
      </c>
      <c r="O76" s="14">
        <v>1</v>
      </c>
      <c r="P76" s="15">
        <v>1</v>
      </c>
      <c r="Q76" s="11" t="s">
        <v>440</v>
      </c>
      <c r="R76" s="14">
        <v>1</v>
      </c>
      <c r="S76" s="15">
        <v>1</v>
      </c>
      <c r="T76" s="11" t="s">
        <v>440</v>
      </c>
      <c r="U76" s="14">
        <v>1</v>
      </c>
      <c r="V76" s="15">
        <v>1</v>
      </c>
    </row>
    <row r="77" spans="1:22" ht="70.5" customHeight="1">
      <c r="A77" s="27"/>
      <c r="B77" s="25"/>
      <c r="C77" s="25"/>
      <c r="D77" s="5" t="s">
        <v>439</v>
      </c>
      <c r="E77" s="11" t="s">
        <v>421</v>
      </c>
      <c r="F77" s="11" t="s">
        <v>293</v>
      </c>
      <c r="G77" s="22">
        <v>1</v>
      </c>
      <c r="H77" s="11" t="s">
        <v>116</v>
      </c>
      <c r="I77" s="11" t="s">
        <v>121</v>
      </c>
      <c r="J77" s="11" t="s">
        <v>152</v>
      </c>
      <c r="K77" s="11" t="s">
        <v>440</v>
      </c>
      <c r="L77" s="14">
        <v>1</v>
      </c>
      <c r="M77" s="15">
        <v>1</v>
      </c>
      <c r="N77" s="11" t="s">
        <v>440</v>
      </c>
      <c r="O77" s="14">
        <v>1</v>
      </c>
      <c r="P77" s="15">
        <v>1</v>
      </c>
      <c r="Q77" s="11" t="s">
        <v>440</v>
      </c>
      <c r="R77" s="14">
        <v>1</v>
      </c>
      <c r="S77" s="15">
        <v>1</v>
      </c>
      <c r="T77" s="11" t="s">
        <v>440</v>
      </c>
      <c r="U77" s="14">
        <v>1</v>
      </c>
      <c r="V77" s="15">
        <v>1</v>
      </c>
    </row>
    <row r="78" spans="1:22" ht="73.5" customHeight="1">
      <c r="A78" s="27"/>
      <c r="B78" s="25"/>
      <c r="C78" s="25"/>
      <c r="D78" s="5" t="s">
        <v>107</v>
      </c>
      <c r="E78" s="11" t="s">
        <v>294</v>
      </c>
      <c r="F78" s="11" t="s">
        <v>295</v>
      </c>
      <c r="G78" s="22">
        <v>1</v>
      </c>
      <c r="H78" s="11" t="s">
        <v>116</v>
      </c>
      <c r="I78" s="11" t="s">
        <v>121</v>
      </c>
      <c r="J78" s="11" t="s">
        <v>152</v>
      </c>
      <c r="K78" s="11" t="s">
        <v>440</v>
      </c>
      <c r="L78" s="14">
        <v>1</v>
      </c>
      <c r="M78" s="15">
        <v>1</v>
      </c>
      <c r="N78" s="11" t="s">
        <v>440</v>
      </c>
      <c r="O78" s="14">
        <v>1</v>
      </c>
      <c r="P78" s="15">
        <v>1</v>
      </c>
      <c r="Q78" s="11" t="s">
        <v>440</v>
      </c>
      <c r="R78" s="14">
        <v>1</v>
      </c>
      <c r="S78" s="15">
        <v>1</v>
      </c>
      <c r="T78" s="11" t="s">
        <v>440</v>
      </c>
      <c r="U78" s="14">
        <v>1</v>
      </c>
      <c r="V78" s="15">
        <v>1</v>
      </c>
    </row>
    <row r="79" spans="1:22" ht="71.25" customHeight="1">
      <c r="A79" s="26" t="s">
        <v>177</v>
      </c>
      <c r="B79" s="26" t="s">
        <v>178</v>
      </c>
      <c r="C79" s="26" t="s">
        <v>179</v>
      </c>
      <c r="D79" s="6" t="s">
        <v>180</v>
      </c>
      <c r="E79" s="11" t="s">
        <v>296</v>
      </c>
      <c r="F79" s="11" t="s">
        <v>297</v>
      </c>
      <c r="G79" s="22">
        <v>1</v>
      </c>
      <c r="H79" s="11" t="s">
        <v>116</v>
      </c>
      <c r="I79" s="11" t="s">
        <v>121</v>
      </c>
      <c r="J79" s="11" t="s">
        <v>298</v>
      </c>
      <c r="K79" s="11" t="s">
        <v>449</v>
      </c>
      <c r="L79" s="11" t="s">
        <v>450</v>
      </c>
      <c r="M79" s="15">
        <v>1</v>
      </c>
      <c r="N79" s="11" t="s">
        <v>451</v>
      </c>
      <c r="O79" s="14">
        <v>0</v>
      </c>
      <c r="P79" s="15">
        <v>0</v>
      </c>
      <c r="Q79" s="11" t="s">
        <v>451</v>
      </c>
      <c r="R79" s="14">
        <v>0</v>
      </c>
      <c r="S79" s="15">
        <v>0</v>
      </c>
      <c r="T79" s="11" t="s">
        <v>451</v>
      </c>
      <c r="U79" s="14">
        <v>0</v>
      </c>
      <c r="V79" s="15">
        <v>0</v>
      </c>
    </row>
    <row r="80" spans="1:22" ht="63" customHeight="1">
      <c r="A80" s="26"/>
      <c r="B80" s="26"/>
      <c r="C80" s="26"/>
      <c r="D80" s="6" t="s">
        <v>181</v>
      </c>
      <c r="E80" s="11" t="s">
        <v>422</v>
      </c>
      <c r="F80" s="2" t="s">
        <v>299</v>
      </c>
      <c r="G80" s="3">
        <v>1</v>
      </c>
      <c r="H80" s="2" t="s">
        <v>116</v>
      </c>
      <c r="I80" s="2" t="s">
        <v>121</v>
      </c>
      <c r="J80" s="2" t="s">
        <v>298</v>
      </c>
      <c r="K80" s="11" t="s">
        <v>423</v>
      </c>
      <c r="L80" s="14">
        <v>0</v>
      </c>
      <c r="M80" s="15">
        <v>0</v>
      </c>
      <c r="N80" s="11" t="s">
        <v>423</v>
      </c>
      <c r="O80" s="14">
        <v>0</v>
      </c>
      <c r="P80" s="15">
        <v>0</v>
      </c>
      <c r="Q80" s="11" t="s">
        <v>423</v>
      </c>
      <c r="R80" s="14">
        <v>0</v>
      </c>
      <c r="S80" s="15">
        <v>0</v>
      </c>
      <c r="T80" s="11" t="s">
        <v>423</v>
      </c>
      <c r="U80" s="14">
        <v>0</v>
      </c>
      <c r="V80" s="15">
        <v>0</v>
      </c>
    </row>
    <row r="81" spans="1:22" ht="86.25" customHeight="1">
      <c r="A81" s="26"/>
      <c r="B81" s="26"/>
      <c r="C81" s="10" t="s">
        <v>182</v>
      </c>
      <c r="D81" s="6" t="s">
        <v>183</v>
      </c>
      <c r="E81" s="11" t="s">
        <v>300</v>
      </c>
      <c r="F81" s="11" t="s">
        <v>301</v>
      </c>
      <c r="G81" s="22">
        <v>1</v>
      </c>
      <c r="H81" s="11" t="s">
        <v>116</v>
      </c>
      <c r="I81" s="11" t="s">
        <v>121</v>
      </c>
      <c r="J81" s="11" t="s">
        <v>298</v>
      </c>
      <c r="K81" s="11" t="s">
        <v>441</v>
      </c>
      <c r="L81" s="11" t="s">
        <v>442</v>
      </c>
      <c r="M81" s="15">
        <v>1</v>
      </c>
      <c r="N81" s="11" t="s">
        <v>443</v>
      </c>
      <c r="O81" s="11" t="s">
        <v>444</v>
      </c>
      <c r="P81" s="15">
        <v>0</v>
      </c>
      <c r="Q81" s="11" t="s">
        <v>445</v>
      </c>
      <c r="R81" s="11" t="s">
        <v>446</v>
      </c>
      <c r="S81" s="15">
        <v>1</v>
      </c>
      <c r="T81" s="11" t="s">
        <v>447</v>
      </c>
      <c r="U81" s="11" t="s">
        <v>448</v>
      </c>
      <c r="V81" s="15">
        <v>1</v>
      </c>
    </row>
    <row r="82" spans="1:22" ht="75">
      <c r="A82" s="25"/>
      <c r="B82" s="25"/>
      <c r="C82" s="25"/>
      <c r="D82" s="5" t="s">
        <v>184</v>
      </c>
      <c r="E82" s="11" t="s">
        <v>302</v>
      </c>
      <c r="F82" s="11" t="s">
        <v>305</v>
      </c>
      <c r="G82" s="22">
        <v>1</v>
      </c>
      <c r="H82" s="11" t="s">
        <v>116</v>
      </c>
      <c r="I82" s="11" t="s">
        <v>121</v>
      </c>
      <c r="J82" s="11" t="s">
        <v>298</v>
      </c>
      <c r="K82" s="11" t="s">
        <v>452</v>
      </c>
      <c r="L82" s="14">
        <v>90</v>
      </c>
      <c r="M82" s="15">
        <v>1</v>
      </c>
      <c r="N82" s="11" t="s">
        <v>453</v>
      </c>
      <c r="O82" s="14">
        <v>26</v>
      </c>
      <c r="P82" s="15">
        <v>1</v>
      </c>
      <c r="Q82" s="11" t="s">
        <v>454</v>
      </c>
      <c r="R82" s="14">
        <v>123</v>
      </c>
      <c r="S82" s="15">
        <v>1</v>
      </c>
      <c r="T82" s="11" t="s">
        <v>455</v>
      </c>
      <c r="U82" s="14">
        <v>125</v>
      </c>
      <c r="V82" s="15">
        <v>1</v>
      </c>
    </row>
    <row r="83" spans="1:22" ht="73.5" customHeight="1">
      <c r="A83" s="25"/>
      <c r="B83" s="25"/>
      <c r="C83" s="25"/>
      <c r="D83" s="5" t="s">
        <v>185</v>
      </c>
      <c r="E83" s="11" t="s">
        <v>303</v>
      </c>
      <c r="F83" s="11" t="s">
        <v>304</v>
      </c>
      <c r="G83" s="22">
        <v>1</v>
      </c>
      <c r="H83" s="11" t="s">
        <v>116</v>
      </c>
      <c r="I83" s="11" t="s">
        <v>121</v>
      </c>
      <c r="J83" s="11" t="s">
        <v>298</v>
      </c>
      <c r="K83" s="11" t="s">
        <v>456</v>
      </c>
      <c r="L83" s="14">
        <v>30</v>
      </c>
      <c r="M83" s="15">
        <v>1</v>
      </c>
      <c r="N83" s="11" t="s">
        <v>457</v>
      </c>
      <c r="O83" s="14">
        <v>8</v>
      </c>
      <c r="P83" s="15">
        <v>1</v>
      </c>
      <c r="Q83" s="11" t="s">
        <v>458</v>
      </c>
      <c r="R83" s="14">
        <v>41</v>
      </c>
      <c r="S83" s="15">
        <v>1</v>
      </c>
      <c r="T83" s="11" t="s">
        <v>459</v>
      </c>
      <c r="U83" s="14">
        <v>42</v>
      </c>
      <c r="V83" s="15">
        <v>1</v>
      </c>
    </row>
    <row r="84" spans="1:22" ht="73.5" customHeight="1">
      <c r="A84" s="25"/>
      <c r="B84" s="25"/>
      <c r="C84" s="25"/>
      <c r="D84" s="5" t="s">
        <v>186</v>
      </c>
      <c r="E84" s="11" t="s">
        <v>306</v>
      </c>
      <c r="F84" s="11" t="s">
        <v>307</v>
      </c>
      <c r="G84" s="22">
        <v>1</v>
      </c>
      <c r="H84" s="11" t="s">
        <v>116</v>
      </c>
      <c r="I84" s="11" t="s">
        <v>121</v>
      </c>
      <c r="J84" s="11" t="s">
        <v>298</v>
      </c>
      <c r="K84" s="11" t="s">
        <v>456</v>
      </c>
      <c r="L84" s="14">
        <v>30</v>
      </c>
      <c r="M84" s="15">
        <v>1</v>
      </c>
      <c r="N84" s="11" t="s">
        <v>457</v>
      </c>
      <c r="O84" s="14">
        <v>8</v>
      </c>
      <c r="P84" s="15">
        <v>1</v>
      </c>
      <c r="Q84" s="11" t="s">
        <v>458</v>
      </c>
      <c r="R84" s="14">
        <v>41</v>
      </c>
      <c r="S84" s="15">
        <v>1</v>
      </c>
      <c r="T84" s="11" t="s">
        <v>459</v>
      </c>
      <c r="U84" s="14">
        <v>42</v>
      </c>
      <c r="V84" s="15">
        <v>1</v>
      </c>
    </row>
    <row r="85" spans="1:22" ht="48" customHeight="1">
      <c r="A85" s="25"/>
      <c r="B85" s="25"/>
      <c r="C85" s="25" t="s">
        <v>187</v>
      </c>
      <c r="D85" s="5" t="s">
        <v>188</v>
      </c>
      <c r="E85" s="11" t="s">
        <v>308</v>
      </c>
      <c r="F85" s="11" t="s">
        <v>309</v>
      </c>
      <c r="G85" s="22">
        <v>1</v>
      </c>
      <c r="H85" s="11" t="s">
        <v>116</v>
      </c>
      <c r="I85" s="11" t="s">
        <v>121</v>
      </c>
      <c r="J85" s="11" t="s">
        <v>298</v>
      </c>
      <c r="K85" s="11" t="s">
        <v>460</v>
      </c>
      <c r="L85" s="14">
        <v>1</v>
      </c>
      <c r="M85" s="15">
        <v>1</v>
      </c>
      <c r="N85" s="11" t="s">
        <v>460</v>
      </c>
      <c r="O85" s="14">
        <v>1</v>
      </c>
      <c r="P85" s="15">
        <v>1</v>
      </c>
      <c r="Q85" s="11" t="s">
        <v>460</v>
      </c>
      <c r="R85" s="14">
        <v>1</v>
      </c>
      <c r="S85" s="15">
        <v>1</v>
      </c>
      <c r="T85" s="11" t="s">
        <v>460</v>
      </c>
      <c r="U85" s="14">
        <v>1</v>
      </c>
      <c r="V85" s="15">
        <v>1</v>
      </c>
    </row>
    <row r="86" spans="1:22" ht="111.75" customHeight="1">
      <c r="A86" s="25"/>
      <c r="B86" s="25"/>
      <c r="C86" s="25"/>
      <c r="D86" s="5" t="s">
        <v>189</v>
      </c>
      <c r="E86" s="11" t="s">
        <v>310</v>
      </c>
      <c r="F86" s="2" t="s">
        <v>311</v>
      </c>
      <c r="G86" s="3">
        <v>1</v>
      </c>
      <c r="H86" s="2" t="s">
        <v>116</v>
      </c>
      <c r="I86" s="2" t="s">
        <v>117</v>
      </c>
      <c r="J86" s="2" t="s">
        <v>298</v>
      </c>
      <c r="K86" s="11" t="s">
        <v>424</v>
      </c>
      <c r="L86" s="14">
        <v>8</v>
      </c>
      <c r="M86" s="15">
        <v>1</v>
      </c>
      <c r="N86" s="11" t="s">
        <v>424</v>
      </c>
      <c r="O86" s="14">
        <v>8</v>
      </c>
      <c r="P86" s="15">
        <v>1</v>
      </c>
      <c r="Q86" s="11" t="s">
        <v>424</v>
      </c>
      <c r="R86" s="14">
        <v>8</v>
      </c>
      <c r="S86" s="15">
        <v>1</v>
      </c>
      <c r="T86" s="11" t="s">
        <v>424</v>
      </c>
      <c r="U86" s="14">
        <v>8</v>
      </c>
      <c r="V86" s="15">
        <v>1</v>
      </c>
    </row>
    <row r="87" spans="1:22" ht="222" customHeight="1">
      <c r="A87" s="26" t="s">
        <v>177</v>
      </c>
      <c r="B87" s="26" t="s">
        <v>190</v>
      </c>
      <c r="C87" s="10" t="s">
        <v>191</v>
      </c>
      <c r="D87" s="6" t="s">
        <v>312</v>
      </c>
      <c r="E87" s="11" t="s">
        <v>313</v>
      </c>
      <c r="F87" s="2" t="s">
        <v>314</v>
      </c>
      <c r="G87" s="3">
        <v>1</v>
      </c>
      <c r="H87" s="2" t="s">
        <v>116</v>
      </c>
      <c r="I87" s="2" t="s">
        <v>117</v>
      </c>
      <c r="J87" s="2" t="s">
        <v>298</v>
      </c>
      <c r="K87" s="11" t="s">
        <v>425</v>
      </c>
      <c r="L87" s="14">
        <v>1</v>
      </c>
      <c r="M87" s="15">
        <v>0.5</v>
      </c>
      <c r="N87" s="11" t="s">
        <v>425</v>
      </c>
      <c r="O87" s="14">
        <v>1</v>
      </c>
      <c r="P87" s="15">
        <v>0.5</v>
      </c>
      <c r="Q87" s="11" t="s">
        <v>425</v>
      </c>
      <c r="R87" s="14">
        <v>1</v>
      </c>
      <c r="S87" s="15">
        <v>0.5</v>
      </c>
      <c r="T87" s="11" t="s">
        <v>425</v>
      </c>
      <c r="U87" s="14">
        <v>1</v>
      </c>
      <c r="V87" s="15">
        <v>0.5</v>
      </c>
    </row>
    <row r="88" spans="1:22" ht="76.5" customHeight="1">
      <c r="A88" s="26"/>
      <c r="B88" s="26"/>
      <c r="C88" s="10" t="s">
        <v>192</v>
      </c>
      <c r="D88" s="6" t="s">
        <v>315</v>
      </c>
      <c r="E88" s="11" t="s">
        <v>316</v>
      </c>
      <c r="F88" s="11" t="s">
        <v>317</v>
      </c>
      <c r="G88" s="22">
        <v>1</v>
      </c>
      <c r="H88" s="11" t="s">
        <v>116</v>
      </c>
      <c r="I88" s="11" t="s">
        <v>117</v>
      </c>
      <c r="J88" s="11" t="s">
        <v>298</v>
      </c>
      <c r="K88" s="11" t="s">
        <v>461</v>
      </c>
      <c r="L88" s="14">
        <v>2</v>
      </c>
      <c r="M88" s="15">
        <v>1</v>
      </c>
      <c r="N88" s="11" t="s">
        <v>461</v>
      </c>
      <c r="O88" s="14">
        <v>2</v>
      </c>
      <c r="P88" s="15">
        <v>1</v>
      </c>
      <c r="Q88" s="11" t="s">
        <v>461</v>
      </c>
      <c r="R88" s="14">
        <v>2</v>
      </c>
      <c r="S88" s="15">
        <v>1</v>
      </c>
      <c r="T88" s="11" t="s">
        <v>461</v>
      </c>
      <c r="U88" s="14">
        <v>2</v>
      </c>
      <c r="V88" s="15">
        <v>1</v>
      </c>
    </row>
    <row r="89" spans="1:22" ht="100.5" customHeight="1">
      <c r="A89" s="26"/>
      <c r="B89" s="26"/>
      <c r="C89" s="10" t="s">
        <v>193</v>
      </c>
      <c r="D89" s="6" t="s">
        <v>318</v>
      </c>
      <c r="E89" s="11" t="s">
        <v>319</v>
      </c>
      <c r="F89" s="11" t="s">
        <v>320</v>
      </c>
      <c r="G89" s="22">
        <v>1</v>
      </c>
      <c r="H89" s="11" t="s">
        <v>116</v>
      </c>
      <c r="I89" s="11" t="s">
        <v>121</v>
      </c>
      <c r="J89" s="11" t="s">
        <v>298</v>
      </c>
      <c r="K89" s="11" t="s">
        <v>474</v>
      </c>
      <c r="L89" s="14">
        <f>18+9</f>
        <v>27</v>
      </c>
      <c r="M89" s="15">
        <v>1</v>
      </c>
      <c r="N89" s="11" t="s">
        <v>474</v>
      </c>
      <c r="O89" s="14">
        <v>16</v>
      </c>
      <c r="P89" s="15">
        <v>1</v>
      </c>
      <c r="Q89" s="11" t="s">
        <v>474</v>
      </c>
      <c r="R89" s="14">
        <f>27+14</f>
        <v>41</v>
      </c>
      <c r="S89" s="15">
        <v>1</v>
      </c>
      <c r="T89" s="11" t="s">
        <v>474</v>
      </c>
      <c r="U89" s="14">
        <f>19+24+22</f>
        <v>65</v>
      </c>
      <c r="V89" s="15">
        <v>1</v>
      </c>
    </row>
    <row r="90" spans="1:22" ht="136.5" customHeight="1">
      <c r="A90" s="25" t="s">
        <v>177</v>
      </c>
      <c r="B90" s="25" t="s">
        <v>194</v>
      </c>
      <c r="C90" s="25" t="s">
        <v>195</v>
      </c>
      <c r="D90" s="5" t="s">
        <v>196</v>
      </c>
      <c r="E90" s="11" t="s">
        <v>325</v>
      </c>
      <c r="F90" s="11" t="s">
        <v>326</v>
      </c>
      <c r="G90" s="22">
        <v>1</v>
      </c>
      <c r="H90" s="11" t="s">
        <v>116</v>
      </c>
      <c r="I90" s="11" t="s">
        <v>121</v>
      </c>
      <c r="J90" s="11" t="s">
        <v>298</v>
      </c>
      <c r="K90" s="11" t="s">
        <v>462</v>
      </c>
      <c r="L90" s="14">
        <v>0</v>
      </c>
      <c r="M90" s="15">
        <v>0</v>
      </c>
      <c r="N90" s="11" t="s">
        <v>462</v>
      </c>
      <c r="O90" s="14">
        <v>0</v>
      </c>
      <c r="P90" s="15">
        <v>0</v>
      </c>
      <c r="Q90" s="11" t="s">
        <v>462</v>
      </c>
      <c r="R90" s="14">
        <v>0</v>
      </c>
      <c r="S90" s="15">
        <v>0</v>
      </c>
      <c r="T90" s="11" t="s">
        <v>463</v>
      </c>
      <c r="U90" s="14">
        <v>159.2</v>
      </c>
      <c r="V90" s="15">
        <v>1</v>
      </c>
    </row>
    <row r="91" spans="1:22" ht="124.5" customHeight="1">
      <c r="A91" s="25"/>
      <c r="B91" s="25"/>
      <c r="C91" s="25"/>
      <c r="D91" s="5" t="s">
        <v>197</v>
      </c>
      <c r="E91" s="11" t="s">
        <v>327</v>
      </c>
      <c r="F91" s="11" t="s">
        <v>328</v>
      </c>
      <c r="G91" s="22">
        <v>1</v>
      </c>
      <c r="H91" s="11" t="s">
        <v>116</v>
      </c>
      <c r="I91" s="11" t="s">
        <v>117</v>
      </c>
      <c r="J91" s="11" t="s">
        <v>298</v>
      </c>
      <c r="K91" s="11" t="s">
        <v>464</v>
      </c>
      <c r="L91" s="14">
        <v>1</v>
      </c>
      <c r="M91" s="15">
        <v>1</v>
      </c>
      <c r="N91" s="11" t="s">
        <v>464</v>
      </c>
      <c r="O91" s="14">
        <v>1</v>
      </c>
      <c r="P91" s="15">
        <v>1</v>
      </c>
      <c r="Q91" s="11" t="s">
        <v>464</v>
      </c>
      <c r="R91" s="14">
        <v>1</v>
      </c>
      <c r="S91" s="15">
        <v>1</v>
      </c>
      <c r="T91" s="11" t="s">
        <v>464</v>
      </c>
      <c r="U91" s="14">
        <v>1</v>
      </c>
      <c r="V91" s="15">
        <v>1</v>
      </c>
    </row>
    <row r="92" spans="1:22" ht="120" customHeight="1">
      <c r="A92" s="25"/>
      <c r="B92" s="25"/>
      <c r="C92" s="7" t="s">
        <v>198</v>
      </c>
      <c r="D92" s="5" t="s">
        <v>199</v>
      </c>
      <c r="E92" s="11" t="s">
        <v>323</v>
      </c>
      <c r="F92" s="2" t="s">
        <v>324</v>
      </c>
      <c r="G92" s="3">
        <v>1</v>
      </c>
      <c r="H92" s="2" t="s">
        <v>116</v>
      </c>
      <c r="I92" s="2" t="s">
        <v>121</v>
      </c>
      <c r="J92" s="2" t="s">
        <v>298</v>
      </c>
      <c r="K92" s="11" t="s">
        <v>426</v>
      </c>
      <c r="L92" s="14">
        <v>0</v>
      </c>
      <c r="M92" s="15">
        <v>0</v>
      </c>
      <c r="N92" s="11" t="s">
        <v>426</v>
      </c>
      <c r="O92" s="14">
        <v>0</v>
      </c>
      <c r="P92" s="15">
        <v>0</v>
      </c>
      <c r="Q92" s="11" t="s">
        <v>426</v>
      </c>
      <c r="R92" s="14">
        <v>0</v>
      </c>
      <c r="S92" s="15">
        <v>0</v>
      </c>
      <c r="T92" s="11" t="s">
        <v>427</v>
      </c>
      <c r="U92" s="23" t="s">
        <v>475</v>
      </c>
      <c r="V92" s="24">
        <v>1</v>
      </c>
    </row>
    <row r="93" spans="1:22" ht="330" customHeight="1">
      <c r="A93" s="25"/>
      <c r="B93" s="25"/>
      <c r="C93" s="7" t="s">
        <v>200</v>
      </c>
      <c r="D93" s="5" t="s">
        <v>201</v>
      </c>
      <c r="E93" s="11" t="s">
        <v>321</v>
      </c>
      <c r="F93" s="2" t="s">
        <v>322</v>
      </c>
      <c r="G93" s="3">
        <v>1</v>
      </c>
      <c r="H93" s="2" t="s">
        <v>116</v>
      </c>
      <c r="I93" s="2" t="s">
        <v>117</v>
      </c>
      <c r="J93" s="2" t="s">
        <v>298</v>
      </c>
      <c r="K93" s="11" t="s">
        <v>428</v>
      </c>
      <c r="L93" s="14">
        <f>105+70+224+12+84+10+2+4+30+48+30+9+3+2+18</f>
        <v>651</v>
      </c>
      <c r="M93" s="15">
        <v>1</v>
      </c>
      <c r="N93" s="11" t="s">
        <v>428</v>
      </c>
      <c r="O93" s="14">
        <f>105+70+224+12+84+10+2+4+30+48+30+9+3+2+18</f>
        <v>651</v>
      </c>
      <c r="P93" s="15">
        <v>1</v>
      </c>
      <c r="Q93" s="11" t="s">
        <v>428</v>
      </c>
      <c r="R93" s="14">
        <f>105+70+224+12+84+10+2+4+30+48+30+9+3+2+18</f>
        <v>651</v>
      </c>
      <c r="S93" s="15">
        <v>1</v>
      </c>
      <c r="T93" s="11" t="s">
        <v>428</v>
      </c>
      <c r="U93" s="14">
        <f>105+70+224+12+84+10+2+4+30+48+30+9+3+2+18</f>
        <v>651</v>
      </c>
      <c r="V93" s="15">
        <v>1</v>
      </c>
    </row>
    <row r="94" ht="15">
      <c r="L94" s="18"/>
    </row>
  </sheetData>
  <sheetProtection/>
  <mergeCells count="48">
    <mergeCell ref="K2:M2"/>
    <mergeCell ref="N2:P2"/>
    <mergeCell ref="Q2:S2"/>
    <mergeCell ref="T2:V2"/>
    <mergeCell ref="A4:A12"/>
    <mergeCell ref="B4:B12"/>
    <mergeCell ref="C4:C6"/>
    <mergeCell ref="C7:C12"/>
    <mergeCell ref="C20:C24"/>
    <mergeCell ref="A13:A24"/>
    <mergeCell ref="B13:B24"/>
    <mergeCell ref="C13:C16"/>
    <mergeCell ref="C17:C19"/>
    <mergeCell ref="A71:A78"/>
    <mergeCell ref="B71:B78"/>
    <mergeCell ref="C71:C75"/>
    <mergeCell ref="C76:C78"/>
    <mergeCell ref="A68:A70"/>
    <mergeCell ref="B68:B70"/>
    <mergeCell ref="C68:C69"/>
    <mergeCell ref="B40:B45"/>
    <mergeCell ref="C42:C43"/>
    <mergeCell ref="C35:C39"/>
    <mergeCell ref="A25:A45"/>
    <mergeCell ref="B25:B39"/>
    <mergeCell ref="C25:C29"/>
    <mergeCell ref="C30:C33"/>
    <mergeCell ref="A59:A67"/>
    <mergeCell ref="B59:B67"/>
    <mergeCell ref="C59:C63"/>
    <mergeCell ref="C64:C66"/>
    <mergeCell ref="C54:C55"/>
    <mergeCell ref="C56:C58"/>
    <mergeCell ref="B46:B58"/>
    <mergeCell ref="C46:C53"/>
    <mergeCell ref="A50:A58"/>
    <mergeCell ref="A82:A86"/>
    <mergeCell ref="B82:B86"/>
    <mergeCell ref="C82:C84"/>
    <mergeCell ref="C85:C86"/>
    <mergeCell ref="A79:A81"/>
    <mergeCell ref="B79:B81"/>
    <mergeCell ref="C79:C80"/>
    <mergeCell ref="A90:A93"/>
    <mergeCell ref="B90:B93"/>
    <mergeCell ref="C90:C91"/>
    <mergeCell ref="A87:A89"/>
    <mergeCell ref="B87:B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Julián</dc:creator>
  <cp:keywords/>
  <dc:description/>
  <cp:lastModifiedBy>SISTEMAS IDTQ</cp:lastModifiedBy>
  <cp:lastPrinted>2020-11-17T15:41:47Z</cp:lastPrinted>
  <dcterms:created xsi:type="dcterms:W3CDTF">2020-10-08T14:27:16Z</dcterms:created>
  <dcterms:modified xsi:type="dcterms:W3CDTF">2021-11-29T14:32:49Z</dcterms:modified>
  <cp:category/>
  <cp:version/>
  <cp:contentType/>
  <cp:contentStatus/>
</cp:coreProperties>
</file>